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796" activeTab="0"/>
  </bookViews>
  <sheets>
    <sheet name="wykaz jednostek " sheetId="1" r:id="rId1"/>
    <sheet name="budynki" sheetId="2" r:id="rId2"/>
    <sheet name="środki trwałe" sheetId="3" r:id="rId3"/>
    <sheet name="elektronika" sheetId="4" r:id="rId4"/>
    <sheet name="wykaz pojazdów" sheetId="5" r:id="rId5"/>
    <sheet name="szkody " sheetId="6" r:id="rId6"/>
    <sheet name="instrumenty " sheetId="7" r:id="rId7"/>
    <sheet name="wykaz lokalizacji " sheetId="8" r:id="rId8"/>
  </sheets>
  <definedNames>
    <definedName name="_xlnm.Print_Area" localSheetId="1">'budynki'!$A$1:$O$255</definedName>
    <definedName name="_xlnm.Print_Area" localSheetId="3">'elektronika'!$A$1:$D$493</definedName>
    <definedName name="_xlnm.Print_Area" localSheetId="6">'instrumenty '!$A$1:$D$29</definedName>
    <definedName name="_xlnm.Print_Area" localSheetId="2">'środki trwałe'!$A$1:$E$28</definedName>
    <definedName name="_xlnm.Print_Area" localSheetId="7">'wykaz lokalizacji '!$A$1:$G$12</definedName>
    <definedName name="_xlnm.Print_Area" localSheetId="4">'wykaz pojazdów'!$A$1:$O$53</definedName>
  </definedNames>
  <calcPr fullCalcOnLoad="1"/>
</workbook>
</file>

<file path=xl/comments2.xml><?xml version="1.0" encoding="utf-8"?>
<comments xmlns="http://schemas.openxmlformats.org/spreadsheetml/2006/main">
  <authors>
    <author/>
  </authors>
  <commentList>
    <comment ref="C212" authorId="0">
      <text>
        <r>
          <rPr>
            <sz val="10"/>
            <rFont val="Arial"/>
            <family val="2"/>
          </rPr>
          <t>W latach 70 był remont.</t>
        </r>
      </text>
    </comment>
  </commentList>
</comments>
</file>

<file path=xl/sharedStrings.xml><?xml version="1.0" encoding="utf-8"?>
<sst xmlns="http://schemas.openxmlformats.org/spreadsheetml/2006/main" count="2645" uniqueCount="1325">
  <si>
    <t>Kociszew 61</t>
  </si>
  <si>
    <t>kotłownia</t>
  </si>
  <si>
    <t>Centrala telefoniczna</t>
  </si>
  <si>
    <t>Stacja uzdatniania wody + urządzenia technologiczne</t>
  </si>
  <si>
    <t>kraty w oknach w dolnej kondygnacji budynku, 2 gaśnice, drzwi metalowe</t>
  </si>
  <si>
    <t>Zelów ul. Dzielna</t>
  </si>
  <si>
    <t>Przegląd stanu obiektów budowlanych</t>
  </si>
  <si>
    <t>Ujęcie wody Kociszew + urządzenia technologiczne</t>
  </si>
  <si>
    <t>1 gaśnica, kraty w oknach, drzwi metalowe</t>
  </si>
  <si>
    <t>Kociszew gmina Zelów</t>
  </si>
  <si>
    <t>gont</t>
  </si>
  <si>
    <t>Budynek oczyszczalni</t>
  </si>
  <si>
    <t>2 hydranty, 5 gaśnic proszkowych ABC, dozór pracowniczy</t>
  </si>
  <si>
    <t>Mauryców gmina Zelów</t>
  </si>
  <si>
    <t>Oczyszczalnia i sieć kanalizacyjna</t>
  </si>
  <si>
    <t>1 gaśnica, kraty, drzwi metalowe</t>
  </si>
  <si>
    <t>Zestaw komputerowy nr 60</t>
  </si>
  <si>
    <t>Stacja ujęcia wody Zelów</t>
  </si>
  <si>
    <t>Stacja ujęcia wody Kociszew</t>
  </si>
  <si>
    <t>Budynek oczyszczalni ścieków Mauryców</t>
  </si>
  <si>
    <t>Budynek oczyszczalni ścieków Wygiełzów</t>
  </si>
  <si>
    <t>Liczba pracowników:  35</t>
  </si>
  <si>
    <t>1967r.</t>
  </si>
  <si>
    <t>97 - 425 Zelów, ul. Żeromskiego 53</t>
  </si>
  <si>
    <t>Plac zabaw "Radosna szkoła"</t>
  </si>
  <si>
    <t>2010r.</t>
  </si>
  <si>
    <t>Boisko sportowe "Orlik 2012" (budynek sanitarno-szatniowy, boisko piłkarskie, boisko wielofunkcyjne do koszykówki i piłki siatkowej)</t>
  </si>
  <si>
    <t>2011r.</t>
  </si>
  <si>
    <t>2014 r.</t>
  </si>
  <si>
    <t>Notebook HP 650</t>
  </si>
  <si>
    <t>Laptop DELL LATITUDE E 6410</t>
  </si>
  <si>
    <t>radioodtwarzacz PHILIPS AZ 78/12</t>
  </si>
  <si>
    <t>przenośny zestaw nagłaśniający ST 075</t>
  </si>
  <si>
    <t>Przedszkole Samorządowe nr 1 w Zelowie</t>
  </si>
  <si>
    <t>Liczba pracowników:  16</t>
  </si>
  <si>
    <t>Przedszkole Samorządowe Nr 1</t>
  </si>
  <si>
    <t>Gaśnica proszkowa GP-6xABC - 11 sztuk Gaśnica proszkowa GP-2 - 1 sztuka; Hydronetka wodna - 4 sztuki; Gaśnica śniegowa GS5x - 1 sztuka; Szafka hydrantowa - 2 sztuki; Wąż hydrantowy - 2 sztuki; Koc gaśniczy - 4 sztuki;   Kraty na oknach - (sekretariat, gabinet); Dozór agencji ochrony (ARGUS) całodobowy; Kamera - 4 sztuki; Rejestrator MPEG - 1 sztuka; Monitor kolor 14 - 1 sztuka; Obudowa kamer + zasilacz, dozór agencji ochrony całodobowy</t>
  </si>
  <si>
    <t>Zelów , ul. Kościuszki 57</t>
  </si>
  <si>
    <t>nie</t>
  </si>
  <si>
    <t xml:space="preserve">tak  </t>
  </si>
  <si>
    <t>plac zabaw</t>
  </si>
  <si>
    <t xml:space="preserve">ksierokopiarka </t>
  </si>
  <si>
    <t xml:space="preserve">aparat fotograficzny </t>
  </si>
  <si>
    <t>Liczba pracowników:  32</t>
  </si>
  <si>
    <t>budynek szkoły I</t>
  </si>
  <si>
    <t>przedwojenny</t>
  </si>
  <si>
    <t>6 szt. gaśnic, alarm i monitoring</t>
  </si>
  <si>
    <t>Zelów, Kościuszki 40/42</t>
  </si>
  <si>
    <t>TAK</t>
  </si>
  <si>
    <t>budynek szkoły II</t>
  </si>
  <si>
    <t>4 szt. gaśnic</t>
  </si>
  <si>
    <t>przebudowa podłóg, wymiana stolarki okiennej i drzwi, c.o.</t>
  </si>
  <si>
    <t>Komputer FSC P5625 (13 szt.)</t>
  </si>
  <si>
    <t>Projektor</t>
  </si>
  <si>
    <t>Laptop</t>
  </si>
  <si>
    <t>Rzutnik multimedialny</t>
  </si>
  <si>
    <t>Tablica interaktywana dotykowa</t>
  </si>
  <si>
    <t>Projektor krótkoogniskowy</t>
  </si>
  <si>
    <t>Rzutnik Vivitek D871ST</t>
  </si>
  <si>
    <t>Budynek szkolny (nowy)  Obserwtorium astr., bibliot. i kompleks pom. dydakt.</t>
  </si>
  <si>
    <t>1960               2011</t>
  </si>
  <si>
    <t xml:space="preserve">dozór techniczny agencji ochroniarskiej (całodobowy); monitoring; alarm; gaśnica  - 18szt.; hydranty: 7 szt.; </t>
  </si>
  <si>
    <t>Budynek szkolny (stary)</t>
  </si>
  <si>
    <t>dozór techniczny agencji ochroniarskiej (całodobowy); monitoring; alarm;  gaśnica  - 18 szt.; hydranty: 3 szt.</t>
  </si>
  <si>
    <t>Sala gimnastyczna</t>
  </si>
  <si>
    <t>dozór techniczny agencji ochroniarskiej (całodobowy); monitoring; alarm; gaśnica - 1 szt.</t>
  </si>
  <si>
    <t>Kotły olejowe</t>
  </si>
  <si>
    <t xml:space="preserve">dozór techniczny agencji ochroniarskiej (całodobowy); monitoring, gaśnica - 1 szt.;  </t>
  </si>
  <si>
    <t xml:space="preserve">dozór techniczny agencji ochroniarskiej (całodobowy); monitoring;   </t>
  </si>
  <si>
    <t>telewizor Samsung 46"</t>
  </si>
  <si>
    <t>ekran ścienny elektryczny Kauber</t>
  </si>
  <si>
    <t>projektor (2 szt.)</t>
  </si>
  <si>
    <t>projektor Epson</t>
  </si>
  <si>
    <t>projektor Benq</t>
  </si>
  <si>
    <t>drukarka Brother DCP 195 C</t>
  </si>
  <si>
    <t>radioodtwarzacz PHILIPS (2 szt.)</t>
  </si>
  <si>
    <t>laptop HP Compaq Presario 15,6"</t>
  </si>
  <si>
    <t>laptop Lenovo 15,6"</t>
  </si>
  <si>
    <t>aparat NIKON D5100+obiektyw+lampa</t>
  </si>
  <si>
    <t>laptop PackardBell EasyNote 15,6"</t>
  </si>
  <si>
    <t>laptop HP 255 15,6"</t>
  </si>
  <si>
    <t>laptop LENOVO B590 15,6"</t>
  </si>
  <si>
    <t>Budynek przedszkola</t>
  </si>
  <si>
    <t xml:space="preserve">koc gaśniczy 5 sztuk, gaśnica proszkowa </t>
  </si>
  <si>
    <t>Tak</t>
  </si>
  <si>
    <t>Nie</t>
  </si>
  <si>
    <t>Dach pokryty papą</t>
  </si>
  <si>
    <t>Kotownia w budynku</t>
  </si>
  <si>
    <t>Koc gaśniczy - 5 sztu,  Gaśnica proszkowa GP-2 - 3 sztuki, Gaśnica śniegowa GS5x - 1 sztuka, Gaśnica proszkowa 6xABC - 1 sztuka, Wąż hydrantowy H52 - 3 sztuki, Szafka hydrantowa H1, H2, H3 - 3 sztuki, Dozór agencji ochrony (MM Service) całodobowy, czujniki i urządzenia alarmowe,kamery</t>
  </si>
  <si>
    <t>NIe</t>
  </si>
  <si>
    <t>Dozór agencji ochrony (MM Service) całodobowy, czujniki i urządzenia alarmowe,kamery</t>
  </si>
  <si>
    <t>Zestaw Wisus - plac zabaw</t>
  </si>
  <si>
    <t>Telewizor Samsung</t>
  </si>
  <si>
    <t>Mikrofony bezprzewodowe zestaw</t>
  </si>
  <si>
    <t>Kolumny 2 szt.</t>
  </si>
  <si>
    <t>Wieża Philips</t>
  </si>
  <si>
    <t>Drukarka HP 2015dn</t>
  </si>
  <si>
    <t>Komputer z oprogramowaniem</t>
  </si>
  <si>
    <t>Drukarka kolorowa Brother</t>
  </si>
  <si>
    <t>Kopiarka Bizhup Konica Minolta</t>
  </si>
  <si>
    <t>Telefon komórkowy Nokia</t>
  </si>
  <si>
    <t>Tablet GoClever</t>
  </si>
  <si>
    <t>Komputer przenosny Lenovo</t>
  </si>
  <si>
    <t>Aparat fotograficzny Nikon</t>
  </si>
  <si>
    <t>Notebook Lenowo z oprogramowaniem</t>
  </si>
  <si>
    <t xml:space="preserve">Szkoła Podstawowa w Kociszewie </t>
  </si>
  <si>
    <t>gaśnice  piaskowe, x 4 sztuki; gaśnice  pianowe, x 4 sztuki;  koc gaśniczyx 2 sztuki; kraty</t>
  </si>
  <si>
    <t>Kociszew 32,97-425 Zelów</t>
  </si>
  <si>
    <t>gaśnice  proszkowe x 4 sztuki; gaśnice  pianowe, x 1 sztuka</t>
  </si>
  <si>
    <t>Oczyszczalnia scieków</t>
  </si>
  <si>
    <t>gaśnice   1 sztuka</t>
  </si>
  <si>
    <t>Plac zabaw</t>
  </si>
  <si>
    <t>Drukarka laser color</t>
  </si>
  <si>
    <t xml:space="preserve">Szkoła Podstawowa w Bujnach Szlacheckich </t>
  </si>
  <si>
    <t>Bujny Szlacheckie 51, 97-425 Zelów</t>
  </si>
  <si>
    <t>Liczba pracowników:  18</t>
  </si>
  <si>
    <t>budynek szkolny</t>
  </si>
  <si>
    <t>gaśnice proszkowe - 5, koc gaśniczy - 3, urzadzenie gaśnicze - 2, monitoring stały - 1, folia zabezpieczajaca na oknach pracowni multimedialnej i biblioteki szkolnej</t>
  </si>
  <si>
    <t>sala gimnastczna</t>
  </si>
  <si>
    <t>gaśnice proszkowe - 2 , kraty w drzwiach</t>
  </si>
  <si>
    <t>zaplecze sali gimnastycznej</t>
  </si>
  <si>
    <t>Pomnik im. T. Kościuszki w Zelowie w parku przy Pl. Dąbrowskiego w Zelowie OT/290/03572</t>
  </si>
  <si>
    <t>lata 70 - te, renowacja 2014</t>
  </si>
  <si>
    <t>Pl. Dąbrowskiego w Zelowie</t>
  </si>
  <si>
    <t>Budynek świetlicy wiejskiej OT/107/03627</t>
  </si>
  <si>
    <t>ok. 1975</t>
  </si>
  <si>
    <t>termomodernizacja budynku szkoły</t>
  </si>
  <si>
    <t>budynek gospodarczy</t>
  </si>
  <si>
    <t xml:space="preserve">gaśnice proszkowe - 2 </t>
  </si>
  <si>
    <t>hydrofornia</t>
  </si>
  <si>
    <t>studnia</t>
  </si>
  <si>
    <t>oczyszczalnia ścieków</t>
  </si>
  <si>
    <t>drukarka Brother</t>
  </si>
  <si>
    <t>mini wieża Philips</t>
  </si>
  <si>
    <t>B00MBOX Philips AZ 78/12</t>
  </si>
  <si>
    <t>aparat fotograficzny</t>
  </si>
  <si>
    <t xml:space="preserve">Szkoła Podstawowa w Wygiełzowie </t>
  </si>
  <si>
    <t>Budynek szkolny</t>
  </si>
  <si>
    <t>dozór agencji ochrony całodobowy, Hydranty 5 szt wewnętrzne1 szt zew.; czujniki i urządzenia alarmowe - 17 szt.gaśnice śniegowe 2 szt.,Gaśnice proszkowe 9szt.,Koce p.poż 3 szt.</t>
  </si>
  <si>
    <t>papa termozgrzewalna,  na dwóch klasach blacha</t>
  </si>
  <si>
    <t>Budynek gospodarczy</t>
  </si>
  <si>
    <t>Gaśnice pianowe-1 szt</t>
  </si>
  <si>
    <t>papa termozgrzewalna</t>
  </si>
  <si>
    <t>Gaśnica śniegowa- 1szt</t>
  </si>
  <si>
    <t>pokrycie dachu papą termozgrzewalną</t>
  </si>
  <si>
    <t>dozór agencji ochrony całodobowy, czujnik alarmowy, gaśnica pianowa - 1 szt. Gaśnica proszkowa - 1 szt. Koce p. poż - 2 szt.</t>
  </si>
  <si>
    <t>w budynku szkoły</t>
  </si>
  <si>
    <t>nie używana - wodociąg</t>
  </si>
  <si>
    <t>Plac zabaw"Radosna Szkoła"</t>
  </si>
  <si>
    <t>kamery zewnętrzne-2 szt.</t>
  </si>
  <si>
    <t>Drukarka HO Office Jet</t>
  </si>
  <si>
    <t>Laptopy - 4 szt</t>
  </si>
  <si>
    <t>Zestaw multimedialny z ekranem projekcyjnym</t>
  </si>
  <si>
    <t>Laptop przenośny Pro Bok 450</t>
  </si>
  <si>
    <t>Budynek szkoły</t>
  </si>
  <si>
    <t>Gaśnice - 11 szt.; GP 6 kg - 2; Hydranty - 1 szt.;  Czujniki - 11 szt.; Urządzenie alarmowe - 1 szt.; Kraty w oknach - 1 szt.</t>
  </si>
  <si>
    <t>Sala gim. z łącz. i zapleczem</t>
  </si>
  <si>
    <t>GP 2 kg - 1; GS 5 kg - 3;</t>
  </si>
  <si>
    <t>Monitoring wizyjny</t>
  </si>
  <si>
    <t>Tablica multimedialna TS-5080 MPc (wraz z rzutnikiem)</t>
  </si>
  <si>
    <t>PLAZMA 3 DTXP 50ST60 PANASONIC</t>
  </si>
  <si>
    <t>Zestaw kina domowego BLU_RAY 3DSC-BTT460 PANASONIC</t>
  </si>
  <si>
    <t>Tablica interaktywna AVTEK TT-Board 2080</t>
  </si>
  <si>
    <t>Telewizor 50" T50FX182LP (LED)</t>
  </si>
  <si>
    <t>Ekran ścienny Kauber ECONO Electric</t>
  </si>
  <si>
    <t>Odtwarzacz BLU-RAY PIONIER</t>
  </si>
  <si>
    <t xml:space="preserve">Radiomagnetofon z CD PHILIPS AZ 1837 </t>
  </si>
  <si>
    <t>Odtwarzacz SAMSUNG BD-E 5300</t>
  </si>
  <si>
    <t>Wizualizer przenośny Lumens DC 170</t>
  </si>
  <si>
    <t>Projektor Nec VE281XGA</t>
  </si>
  <si>
    <t>Laptop Lenovo 59-406662/W7</t>
  </si>
  <si>
    <t>Aparat Fotograficzny SONY ALPHA ILCE 3000KB.CE</t>
  </si>
  <si>
    <t>Komputer Lenovo M4350 4GB (1TB)</t>
  </si>
  <si>
    <t>Odtwarzacz BLU-RAY</t>
  </si>
  <si>
    <t>Przenośny zestaw nagłaśniający ST080</t>
  </si>
  <si>
    <t>Aparat fotograficzny SAMSUNG</t>
  </si>
  <si>
    <t>BROTHER DCP 1510E</t>
  </si>
  <si>
    <t>Liczba pracowników:  9</t>
  </si>
  <si>
    <t>Biblioteka w Zelowie        Zarządca budynku - ZUK                 lokal użytkowany przez Bibliotekę</t>
  </si>
  <si>
    <t>gaśnice proszkowe - 7 szt.; szyby antywłamaniowe;  drzwi antywłamaniowe</t>
  </si>
  <si>
    <t>Zelów, pl. Dąbrowskiego 9</t>
  </si>
  <si>
    <t>Filia Biblioteczna w Kociszewie Zarządca budynku - ZUK                 lokal użytkowany przez Bibliotekę</t>
  </si>
  <si>
    <t>gaśnice proszkowe szt. 2; kraty w oknach i drzwi antywłamaniowe</t>
  </si>
  <si>
    <t>Filia Biblioteczna w Wygiełzowie budynek OSP - lokal użytkowany przez Bibliotekę</t>
  </si>
  <si>
    <t>gaśnice proszkowe szt.2; kraty w oknach i drzwi antywłamaniowe</t>
  </si>
  <si>
    <t>Wygiełzów 26</t>
  </si>
  <si>
    <t>Notebook ASUS</t>
  </si>
  <si>
    <t>Dysk twardy zewnętrzny</t>
  </si>
  <si>
    <t>System cyfryzacji</t>
  </si>
  <si>
    <t xml:space="preserve">Przedsiębiorstwo Wodociągów i Kanalizacji w Zelowie Sp z o.o. </t>
  </si>
  <si>
    <t xml:space="preserve">Budynek i komórka Szkoły Podstawowej nr 4  im.  H. Sienkiewicza </t>
  </si>
  <si>
    <t xml:space="preserve">Liczba pracowników: 19 </t>
  </si>
  <si>
    <t>Plac zabaw "Radosna Szkoła"</t>
  </si>
  <si>
    <t xml:space="preserve">Budynki gospodarcze </t>
  </si>
  <si>
    <t xml:space="preserve">Wartość początkowa                 (wartość księgowa brutto)                         </t>
  </si>
  <si>
    <t>Zabezpieczenia (przeciwpożarowe i przeciwkradzieżowe)</t>
  </si>
  <si>
    <t>aktualne przeglady</t>
  </si>
  <si>
    <t xml:space="preserve">materiały konstrukcyjne : </t>
  </si>
  <si>
    <t>rodzaj pokrycia dachowego (papa, dachówka i inne)</t>
  </si>
  <si>
    <t>murowane</t>
  </si>
  <si>
    <t>drewniane</t>
  </si>
  <si>
    <t>płyty warstwowe (jeśli tak to czym są wypełnione)</t>
  </si>
  <si>
    <t>inne</t>
  </si>
  <si>
    <t xml:space="preserve">tak/nie* </t>
  </si>
  <si>
    <t>nazwa budynku / budowli/obiektu budowlanego (w rozumieniu ustawy prawo budowlane)</t>
  </si>
  <si>
    <t>Adres</t>
  </si>
  <si>
    <t>Przeprowadzone remonty generalne</t>
  </si>
  <si>
    <t>lp.</t>
  </si>
  <si>
    <t xml:space="preserve">nazwa  </t>
  </si>
  <si>
    <t>rok produkcji</t>
  </si>
  <si>
    <t>nazwa środka trwałego</t>
  </si>
  <si>
    <t>Zbiory biblioteczne</t>
  </si>
  <si>
    <t>lp</t>
  </si>
  <si>
    <t>Lp.</t>
  </si>
  <si>
    <t>Lokalizacja (adres)</t>
  </si>
  <si>
    <t>Zabezpieczenia (znane zabezpieczenia przeciwpożąrowe i przeciw kradzieżowe)</t>
  </si>
  <si>
    <t>1.</t>
  </si>
  <si>
    <t>2.</t>
  </si>
  <si>
    <t>razem</t>
  </si>
  <si>
    <t>Środki trwałe, urządzenia i wyposażenie</t>
  </si>
  <si>
    <t>Środki obrotowe</t>
  </si>
  <si>
    <t xml:space="preserve">rok budowy 
przeprowadzane remonty </t>
  </si>
  <si>
    <t>Łącznie</t>
  </si>
  <si>
    <t>Nazwa jednostki</t>
  </si>
  <si>
    <t>Dom Kultury</t>
  </si>
  <si>
    <t>Przedsiębiorstwo Wodociągów i Kanalizacji w Zelowie Sp z o.o.</t>
  </si>
  <si>
    <t>Szkoła Podstawowa w Kociszewie</t>
  </si>
  <si>
    <t>Szkoła Podstawowa w Bujnach Szlacheckich</t>
  </si>
  <si>
    <t>Szkoła Podstawowa w Wygiełzowie</t>
  </si>
  <si>
    <t>Biblioteka Publiczna Miasta i Gminy - Filia w Wygiełzowie</t>
  </si>
  <si>
    <t>Biblioteka Publiczna Miasta i Gminy - Filia w Kociszewie</t>
  </si>
  <si>
    <t>wartość (początkowa)</t>
  </si>
  <si>
    <t>Urząd Miejski w Zelowie</t>
  </si>
  <si>
    <t>gaśnice -9 szt., urządzenie do gaszenia sprzętu elektronicznego - 3 szt.,  koce gaśnicze - 4 szt. hydranty - 5 szt., od 22.00-6.00 system alarmowy w dni robocze i całodobowo w dni wolne, czujki ppoż. w każdym pomieszczeniu, od 1.07.2013 r.zabezpieczenie budynku wzmocnione o  rozbudowanie  systemu kamer zewnętrznych, 3 kamery wewnątrz budynku, 6 kamer na zewnątrz budynku, rolety antywłamaniowe na parterze oraz na I piętrze w kasie i kancelarii tajnej.</t>
  </si>
  <si>
    <t>ul. Żeromskiego 23, Zelów</t>
  </si>
  <si>
    <t>papa</t>
  </si>
  <si>
    <t>b.stanica harcerska - obiekt "Patyki" budynek adm.</t>
  </si>
  <si>
    <t>hydranty, dozór całodobowy</t>
  </si>
  <si>
    <t>Kolonia Łobudzice</t>
  </si>
  <si>
    <t>b. stanica harcerska -obiekt "Patyki" -kuchnia</t>
  </si>
  <si>
    <t>hydranty,dozór całodobowy</t>
  </si>
  <si>
    <t>b.stanica harcerska obiekt - "Patyki" stołówka,umywalnia,szalety</t>
  </si>
  <si>
    <t>hydranty,gaśnice,dozór całodobowy</t>
  </si>
  <si>
    <t>b. stanica harcerska - obiekt "Patyki" - 8 domków kempingowych</t>
  </si>
  <si>
    <t>hydranty dozór całodobowy</t>
  </si>
  <si>
    <t>b. stanica harcerska - obiekt "Patyki"- stróżówka</t>
  </si>
  <si>
    <t>hydranty , dozór całodobowy</t>
  </si>
  <si>
    <t>garaże(3 szt.)</t>
  </si>
  <si>
    <t>hydranty</t>
  </si>
  <si>
    <t xml:space="preserve">Zelów ul. Żeromskiego 39         </t>
  </si>
  <si>
    <t>hydrant</t>
  </si>
  <si>
    <t>około 1970</t>
  </si>
  <si>
    <t>Ignaców 36 a</t>
  </si>
  <si>
    <t>gaśnice</t>
  </si>
  <si>
    <t>Grabostów, gmina Zelów</t>
  </si>
  <si>
    <t>Pożdżenice 140, gmina Zelów</t>
  </si>
  <si>
    <t>blacha</t>
  </si>
  <si>
    <t>Plac targowy</t>
  </si>
  <si>
    <t>Zelów, ul Poznańska 8</t>
  </si>
  <si>
    <t>Park Miejski im. Romualda Traugutta, Zelów</t>
  </si>
  <si>
    <t>Gmina Zelów</t>
  </si>
  <si>
    <t>lampy metalo-halogeny - 9 szt.</t>
  </si>
  <si>
    <t>Tablice z kamienia naturalnego ku czci zelowskich katyńczyków - 5 szt.</t>
  </si>
  <si>
    <t>budowle- elementy małej architektury (m.in.. Ławki, toaleta, kontener na śmieci, stojak na rowery)</t>
  </si>
  <si>
    <t>teren rekreacyjny przy zbiorniku wodnym "Patyki"</t>
  </si>
  <si>
    <t>Wyposażneie  placu zabaw (m.in.. Piaskownica, most, bujak, huśtawka)</t>
  </si>
  <si>
    <t>palisady</t>
  </si>
  <si>
    <t xml:space="preserve">ciągi piesze, drogi, kostka brukowa, przepusty rurowe, płyty prefabrykowane betonowe, ażurowe, boisko do siatki plażowej </t>
  </si>
  <si>
    <t xml:space="preserve">Altana drewniana OT/290/03597, stół drewniany i dwie ławy (2 kpl.) </t>
  </si>
  <si>
    <t>Mauryców, działka gminna, działka nr 485 i 486</t>
  </si>
  <si>
    <t>Plac zabaw OT/290/04004</t>
  </si>
  <si>
    <t>Altana drewniana OT/291/02930</t>
  </si>
  <si>
    <t>Walewice, działka gminna nr 339</t>
  </si>
  <si>
    <t>Park Miejski im. Romualda Traugutta przy ul. Poznańskiej w Zelowie (Ławka z oparciem-37 szt., kosz na śmieci betonowy z obudową, z wkładem metalowym-18 szt., stolik do gier (szachy, warcaby)-2 szt., zabawka-bujak sprężynowy-2 szt., zabawka-karuzela z siedziskami i kierownicą-1 szt., tablica ogłoszeniowa-1 szt.,instalacja doprowadzająca wodę (z hydrantami)-komplet</t>
  </si>
  <si>
    <t>Park Miejski im. Romualda Traugutta, ul. Poznańska, Zelów</t>
  </si>
  <si>
    <t>ok. 1935</t>
  </si>
  <si>
    <t>ul. Podleśna 23, Zelów</t>
  </si>
  <si>
    <t>Plac Dąbrowskiego, Zelów</t>
  </si>
  <si>
    <t>Rozbudowa monitoringu wizyjnego w Urzędzie Miejskim w Zelowie CCTV (kamery, oświetlenie)</t>
  </si>
  <si>
    <t>Modernizacja i rozbudowa systemu SAP (system automatycznego powiadamiania)</t>
  </si>
  <si>
    <t xml:space="preserve">Oświetlenie parkowe i system monitoringu w Parku Miejskim im. Romualda Traugutta przy ul. Poznańskiej w Zelowie </t>
  </si>
  <si>
    <t>Komputer HP DC7100 OT/491/03583 Komunikacja</t>
  </si>
  <si>
    <t>Drukarka HP Office Jet Pro 8000 OT/491/03591 p. 120</t>
  </si>
  <si>
    <t>Drukarka Kyocera FS-1370DN OT/491/03590 p. 113</t>
  </si>
  <si>
    <t>Komputer Komputronik ProDX-250+Microsoft Office 2010 OT/491/03584 p. 114</t>
  </si>
  <si>
    <t>Komputer Komputronik ProDX-250+Microsoft Office 2010 OT/491/03585 p. 111</t>
  </si>
  <si>
    <t>Monitor SAMSUNG 21,5" LED OT/491/03586 p. 114</t>
  </si>
  <si>
    <t>Monitor SAMSUNG 21,5" LED OT/491/03587 p. 111</t>
  </si>
  <si>
    <t>Komputer Komputronik Pro DX-250 INTEL i3/6GB  wraz z Microsoft Office 2013 OT/491/03604 p. 14</t>
  </si>
  <si>
    <t>Monitor LG Flatron 22EN33S-B OT/491/03605 p. 14</t>
  </si>
  <si>
    <t>Drukarka KYOCERA FS-1320DN  OT/491/03793</t>
  </si>
  <si>
    <t>Drukarka KYOCERA FS-1320DN OT/491/03792</t>
  </si>
  <si>
    <t>Drukarka KYOCERA FS-1320DN OT/491/03794</t>
  </si>
  <si>
    <t>Monitor LG 22M35A OT/491/03816</t>
  </si>
  <si>
    <t>Monitor LG 22M35A OT/491/03817</t>
  </si>
  <si>
    <t>Monitor LG 22M35A OT/491/03818</t>
  </si>
  <si>
    <t>Monitor LG 22M35A OT/491/03819</t>
  </si>
  <si>
    <t>Monitor LG 22M35A OT/491/03820</t>
  </si>
  <si>
    <t>Komputer Fujitsu Esprimo i5 z oprogramowaniem MS Office OT/491/03821</t>
  </si>
  <si>
    <t>Komputer Fujitsu Esprimo i5 z oprogramowaniem MS Office OT/491/03822</t>
  </si>
  <si>
    <t>Laptop ASUS X550LC z oprogramowaniem MS Office OT/491/03823</t>
  </si>
  <si>
    <t>Drukarka Kyocera P6026CDN OT/491/03996</t>
  </si>
  <si>
    <t>Drukarka Kyocera P2135D OT/491/04009</t>
  </si>
  <si>
    <t>Drukarka Kyocera P2135D OT/491/04010</t>
  </si>
  <si>
    <t>Komputer Lenovo M4350 z oprogramowaniem MS Office OT/491/04005</t>
  </si>
  <si>
    <t>Komputer Lenovo M4350 z oprogramowaniem MS Office OT/491/04006</t>
  </si>
  <si>
    <t>Komputer Lenovo M4350 z oprogramowaniem MS Office OT/491/04007</t>
  </si>
  <si>
    <t>Komputer Lenovo M4350 z oprogramowaniem MS Office OT/491/04008</t>
  </si>
  <si>
    <t>Monitor Philips 21,5'' OT/491/04014</t>
  </si>
  <si>
    <t>Monitor Philips 21,5'' OT/491/04013</t>
  </si>
  <si>
    <t>Monitor Philips 21,5'' OT/491/04012</t>
  </si>
  <si>
    <t>Monitor Philips 21,5'' OT/491/04011</t>
  </si>
  <si>
    <t>Notebook HP 650 Intel i3 wraz z Microsoft Office 2013 OT/491/03607 p. 114</t>
  </si>
  <si>
    <t xml:space="preserve">razem </t>
  </si>
  <si>
    <t>Wygiełzów</t>
  </si>
  <si>
    <t>Walewice 42, 97-425 Zelów</t>
  </si>
  <si>
    <t>Liczba pracowników:  19</t>
  </si>
  <si>
    <t>Budynek główny</t>
  </si>
  <si>
    <t>2009- remont</t>
  </si>
  <si>
    <t>gaśnice CO2, GWGAF, GP4, GP2-8 szt.</t>
  </si>
  <si>
    <t>Budynek gospodarczy/pracownie</t>
  </si>
  <si>
    <t>Budowle - droga</t>
  </si>
  <si>
    <t>Oświetlenie zewnętrzne</t>
  </si>
  <si>
    <t>alarm p/kradzieżowy</t>
  </si>
  <si>
    <t>Budowle - urządzenia wolnostojące - altany</t>
  </si>
  <si>
    <t>Budowle - ogrodzenie</t>
  </si>
  <si>
    <t>2008/2010+dokończenie ogrodzenia</t>
  </si>
  <si>
    <t>budynek garażowy</t>
  </si>
  <si>
    <t>Przydomowa oczyszczalnia ścieków</t>
  </si>
  <si>
    <t>XI.2011</t>
  </si>
  <si>
    <t>drukarka laserowa</t>
  </si>
  <si>
    <t>Aparat fotograficzny</t>
  </si>
  <si>
    <t>Liczba pracowników:  10</t>
  </si>
  <si>
    <t>Dom Kultury – budynek</t>
  </si>
  <si>
    <t>Gaśnice proszk.- 10 szt., hydrant – 1 szt., koc gaśniczy – 1 szt., szyby ochronne budowlane klasy P2</t>
  </si>
  <si>
    <t xml:space="preserve">Zelów, ul. Kościuszki 74 </t>
  </si>
  <si>
    <t>tak</t>
  </si>
  <si>
    <t xml:space="preserve">nie </t>
  </si>
  <si>
    <t>Pomieszczenie kotłowni wraz z urządzeniami: kocioł olejowy G-315 Firmy Buderus, zbiornik na olej opałowy poj. 2000l, instalacja CO z urządzeniami</t>
  </si>
  <si>
    <t>Gaśnica proszkowa – 1 szt.</t>
  </si>
  <si>
    <t xml:space="preserve">tak </t>
  </si>
  <si>
    <t>Monitor LG 22M45D-B</t>
  </si>
  <si>
    <t>Tenor Horn ROY BENSON TH-202</t>
  </si>
  <si>
    <t>Saksofon altowy ROY BENSON AS-202</t>
  </si>
  <si>
    <t>Saksofon tenorowy ROY BENSON TS-202</t>
  </si>
  <si>
    <t>Tuba ROY BENSON TB-202</t>
  </si>
  <si>
    <t>Kornet B ROY BENSON SR-202 S</t>
  </si>
  <si>
    <t>Sakshorn altowy ROY BENSON AH-101</t>
  </si>
  <si>
    <t>Trąbka B ROY BENSON TR-202 S</t>
  </si>
  <si>
    <t>Klarnet B ROY BENSON CB-217</t>
  </si>
  <si>
    <t xml:space="preserve">Bęben marszowy 24x12 CHESTER </t>
  </si>
  <si>
    <t>Liczba pracowników: 39</t>
  </si>
  <si>
    <t>Centrala telefoniczna Prima mini 2/10</t>
  </si>
  <si>
    <t>Komputer HPMT Dual Core</t>
  </si>
  <si>
    <t>Notebook Acer TM B 113 E</t>
  </si>
  <si>
    <t>Komputer + monitor x 5 szt.</t>
  </si>
  <si>
    <t>wartość początkowa</t>
  </si>
  <si>
    <t xml:space="preserve">wartość początkowa </t>
  </si>
  <si>
    <t xml:space="preserve">l.p. </t>
  </si>
  <si>
    <t>97-425 Zelów,   ul. Kilińskiego 40</t>
  </si>
  <si>
    <t xml:space="preserve">Wartość netto </t>
  </si>
  <si>
    <t>Inwestycja 484 - sieć wodociągowa wraz z przyłączami  ul. Zachodnia 60.071,54, ul. Kościuszki 259.801,14, ul. Sienkiewicza 236.440,84, ul.Poznańska 36.116,21, ul. Wolności 38.471,61, ul. Piotrkowska 418.651,38, ul. Harcerska 18.756, ul. Pabianicka 65.689,62, ul. Leśne Działy 29.660,65, ul. Lubelska 310.017,73, ul. Komeńskiego i Sportowa 105.240,74, ul. Południowa 54.479,07</t>
  </si>
  <si>
    <t>Inwestycja 484 - sieć wodociągowa wraz z przyłączami  ul. Zachodnia 60.071,54, ul. Kościuszki 259.801,14, ul. Sienkiewicza 236.440,84, ul.Poznańska 36116,21, ul. Wolności 38471,61, ul. Piotrkowska 418651,38, ul. Harcerska 18756, ul. Pabianicka 65689,62, ul. Leśne Działy 29660,65, ul. Lubelska 310.017,73, ul. Komeńskiego i Sportowa 105.240,74, ul. Południowa 54.479,07</t>
  </si>
  <si>
    <t>Inwestycja 484 - sieć kanalizacji deszczowej z wpustami ul. Zachodnia 474.053,97, ul. Cegielniana 103.064,93, ul. Kościuszki 1.882.289,46, ul. Sienkiewicza 520.428,31, ul.Poznańska 102.394,23, ul. Wolności 114.019,77, ul. Piotrkowska 1.535.250,72, ul. Harcerska 53.879,93, ul. Leśne Działy 42.701,52, ul. Lubelska 313.356,67, ul. Komeńskiego i Sportowa 121.337,68, ul. Południowa 64.918,52</t>
  </si>
  <si>
    <t>budowle w tym sieci wodociągowe</t>
  </si>
  <si>
    <t>Miasto i gmina Zelów</t>
  </si>
  <si>
    <t>budowle w tym sieci kanalizacyjne</t>
  </si>
  <si>
    <t xml:space="preserve">Inwestycja 484 sieć kanalizacji sanitarnej wraz z wyprowadzeniami i pompowniami  ul. Zachodnia 235.624,89, ul. Boczna 215.283,69, ul. Cegielniana 80.312,60, ul. Kościuszki 1.795.377,48, ul. Sienkiewicza 557.945,65, ul.Poznańska 720.524,32, ul. Wolności 70.524,32, ul. Piotrkowska 1.573.408,45, ul. Harcerska 119.617,75, ul. Pabianicka 95.603,01, ul. Leśne Działy 56.845,03, ul. Lubelska 451.250,69, ul. Komeńskiego i Sportowa 97.408,70, ul. Południowa 45.284,28, Łobudzice i Kolonia Łobudzice 5.110 985,37 zł </t>
  </si>
  <si>
    <t>ok. 1970</t>
  </si>
  <si>
    <t>ok.1960</t>
  </si>
  <si>
    <t>Plac zabaw Pszczółki OT/290/04117</t>
  </si>
  <si>
    <t>Plac zabaw Walewice OT/290/04115</t>
  </si>
  <si>
    <t>Plac zabaw Bujny Księżę OT/290/04116</t>
  </si>
  <si>
    <t>Serwer HP ML350T09 wraz z licencjami OT/491/04151</t>
  </si>
  <si>
    <t>Zestaw komputerowy/komputer Lenovo M4350 TWR, monitor Philips 226V4LAB, MS Office 2013,mysz, klawiatura OT/491/04102</t>
  </si>
  <si>
    <t>Zestaw komputerowy/komputer Lenovo M4350 TWR, monitor Philips 226V4LAB, MS Office 2013,mysz, klawiatura OT/491/04101</t>
  </si>
  <si>
    <t>Zestaw komputerowy/komputer Lenovo M4350 TWR, monitor Philips 226V4LAB, MS Office 2013,mysz, klawiatura OT/491/04100</t>
  </si>
  <si>
    <t>Drukarka KYOCERA P2135DN OT/491/04106</t>
  </si>
  <si>
    <t>Drukarka KYOCERA P2135DN OT/491/04107</t>
  </si>
  <si>
    <t>Drukarka KYOCERA P2135DN OT/491/04108</t>
  </si>
  <si>
    <t>Projektor BENQ TH681 OT/491/04110</t>
  </si>
  <si>
    <t>FortiGate-30D OT/491/04133 (serwerownia)</t>
  </si>
  <si>
    <t>Komputer Fujitsu Esprimo P420 wraz z oprogramowaniem Microsoft Office 2013 OT/491/04142</t>
  </si>
  <si>
    <t>Komputer Fujitsu Esprimo P420 wraz z oprogramowaniem Microsoft Office 2013 OT/491/04143</t>
  </si>
  <si>
    <t>Drukarka KYOCERA P2135DN OT/491/04145</t>
  </si>
  <si>
    <t>Drukarka KYOCERA P2135DN OT/491/04146</t>
  </si>
  <si>
    <t>Drukarka KYOCERA P6130DN OT/491/04144</t>
  </si>
  <si>
    <t>Monitor Philips 226V4LAB OT/491/04140</t>
  </si>
  <si>
    <t>Monitor Philips 226V4LAB OT/491/04141</t>
  </si>
  <si>
    <t>Zestaw komputerowy wraz z oprogramowaniem/nr seryjny komputera 10011811405, nr seryjny monitora F9LMQS064862 OT/491/04164</t>
  </si>
  <si>
    <t>Drukarka KYOCERA P2135DN OT/491/04170</t>
  </si>
  <si>
    <t>Zestaw komputerowy Lenovo "All in One" M73Z, lokalizacja Sromutka 50, gmina Zelów, nr seryjny S4D25861</t>
  </si>
  <si>
    <t>Zestaw komputerowy Lenovo "All in One" M73Z, lokalizacja Podlesie 19, gmina Zelów, nr seryjny S4D25990</t>
  </si>
  <si>
    <t>Zestaw komputerowy Lenovo "All in One" M73Z, lokalizacja Jawor 6, gmina Zelów, nr seryjny S4D25447</t>
  </si>
  <si>
    <t>Zestaw komputerowy Lenovo "All in One" M73Z, lokalizacja Kolonia Łobudzice 46, gmina Zelów, nr seryjny S4D25422</t>
  </si>
  <si>
    <t>Zestaw komputerowy Lenovo "All in One" M73Z, lokalizacja Sromutka 38, gmina Zelów, nr seryjny S4D25859</t>
  </si>
  <si>
    <t>Zestaw komputerowy Lenovo "All in One" M73Z, lokalizacja Jawor 5, gmina Zelów, nr seryjny S4D25310</t>
  </si>
  <si>
    <t>Zestaw komputerowy Lenovo "All in One" M73Z, lokalizacja os.Płocka 7/40, Zelów, nr seryjny S4D25132</t>
  </si>
  <si>
    <t>Zestaw komputerowy Lenovo "All in One" M73Z, lokalizacja Dąbrowa 11, gmina Zelów, nr seryjny S4D25446</t>
  </si>
  <si>
    <t>Zestaw komputerowy Lenovo "All in One" M73Z, lokalizacja ul.Sienkiewicza 22/8, Zelów, nr seryjny S4D25238</t>
  </si>
  <si>
    <t>Zestaw komputerowy Lenovo "All in One" M73Z, lokalizacja ul. Cegielniana, Zelów, nr seryjny S4D25110</t>
  </si>
  <si>
    <t>Zestaw komputerowy Lenovo "All in One" M73Z, lokalizacja ul. Poznańska 71A, Zelów, nr seryjny S4D25906</t>
  </si>
  <si>
    <t>Zestaw komputerowy Lenovo "All in One" M73Z, lokalizacja Wygiełzów 29/1, gmina Zelów, nr seryjny S4D25475</t>
  </si>
  <si>
    <t>Zestaw komputerowy Lenovo "All in One" M73Z, lokalizacja Kurów 15, gmina Zelów, nr seryjny S4D25783</t>
  </si>
  <si>
    <t>Zestaw komputerowy Lenovo "All in One" M73Z, lokalizacja Grębociny 35, gmina Zelów, nr seryjny S4D25078</t>
  </si>
  <si>
    <t>Zestaw komputerowy Lenovo "All in One" M73Z, lokalizacja Grębociny 33a, gmina Zelów, nr seryjny S4D24996</t>
  </si>
  <si>
    <t>Zestaw komputerowy Lenovo "All in One" M73Z, lokalizacja Bujny Księże 30c, gmina Zelów, nr seryjny S4D25883</t>
  </si>
  <si>
    <t>Zestaw komputerowy Lenovo "All in One" M73Z, lokalizacja Wygiełzów 4, gmina Zelów, nr seryjny S4D25329</t>
  </si>
  <si>
    <t>Zestaw komputerowy Lenovo "All in One" M73Z, lokalizacja os.Płocka 4/15, gmina Zelów, nr seryjny S4D25973</t>
  </si>
  <si>
    <t>Zestaw komputerowy Lenovo "All in One" M73Z, lokalizacja Przecznia17a, gmina Zelów, nr seryjny S4D25733</t>
  </si>
  <si>
    <t>Zestaw komputerowy Lenovo "All in One" M73Z, lokalizacja Łobudzice 26, gmina Zelów, nr seryjny S4D25099</t>
  </si>
  <si>
    <t>Zestaw komputerowy Lenovo "All in One" M73Z, lokalizacja Zelówek 14a, gmina Zelów, nr seryjny S4D25565</t>
  </si>
  <si>
    <t>Zestaw komputerowy Lenovo "All in One" M73Z, lokalizacja Zelówek 12a, gmina Zelów, nr seryjny S4D25581</t>
  </si>
  <si>
    <t>Zestaw komputerowy Lenovo "All in One" M73Z, lokalizacja ul.Harcerska 3, Zelów, nr seryjny S4D25909</t>
  </si>
  <si>
    <t>Zestaw komputerowy Lenovo "All in One" M73Z, lokalizacja Sromutka 61, gmina Zelów, nr seryjny S4D25205</t>
  </si>
  <si>
    <t>Zestaw komputerowy Lenovo "All in One" M73Z, lokalizacja ul.Bukowa 13, Zelów, nr seryjny S4D25130</t>
  </si>
  <si>
    <t>Zestaw komputerowy Lenovo "All in One" M73Z, lokalizacja ul.Wąska 12/8, Zelów, nr seryjny S4D25839</t>
  </si>
  <si>
    <t>Zestaw komputerowy Lenovo "All in One" M73Z, lokalizacja Kolonia Ostoja 28, gmina Zelów, nr seryjny S4D25517</t>
  </si>
  <si>
    <t>Zestaw komputerowy Lenovo "All in One" M73Z, lokalizacja ul.Sienkiewicza 24, Zelów, nr seryjny S4D25517</t>
  </si>
  <si>
    <t>Zestaw komputerowy Lenovo "All in One" M73Z, lokalizacja Krześlów 4B m.6, gmina Zelów, nr seryjny S4D25424</t>
  </si>
  <si>
    <t>Zestaw komputerowy Lenovo "All in One" M73Z, lokalizacja Łobudzice 30B, gmina Zelów, nr seryjny S4D25477</t>
  </si>
  <si>
    <t>Zestaw komputerowy Lenovo "All in One" M73Z, lokalizacja ul.Płocka 8, Zelów, nr seryjny S4D25338</t>
  </si>
  <si>
    <t>Zestaw komputerowy Lenovo "All in One" M73Z, lokalizacja ul.Kazimierza Wielkiego 12, Zelów, nr seryjny S4D25312</t>
  </si>
  <si>
    <t>Zestaw komputerowy Lenovo "All in One" M73Z, lokalizacja Pożdżenice 71, gmina Zelów, nr seryjny S4D25337</t>
  </si>
  <si>
    <t>Zestaw komputerowy Lenovo "All in One" M73Z, lokalizacja ul.Piotrkowska 13/2, Zelów, nr seryjny S4D25403</t>
  </si>
  <si>
    <t>Zestaw komputerowy Lenovo "All in One" M73Z, lokalizacja Nowa Wola 2, gmina Zelów, nr seryjny S4D25330</t>
  </si>
  <si>
    <t>Zestaw komputerowy Lenovo "All in One" M73Z, lokalizacja Zelówek 11, gmina Zelów, nr seryjny S4D25570</t>
  </si>
  <si>
    <t>Zestaw komputerowy Lenovo "All in One" M73Z, lokalizacja Dąbrowa 9, gmina Zelów, nr seryjny S4D25781</t>
  </si>
  <si>
    <t>Zestaw komputerowy Lenovo "All in One" M73Z, lokalizacja Kolonia Łobudzice 69, gmina Zelów, nr seryjny S4D25964</t>
  </si>
  <si>
    <t>Zestaw komputerowy Lenovo "All in One" M73Z, lokalizacja ul.Kościuszki 17/8, Zelów, nr seryjny S4D25978</t>
  </si>
  <si>
    <t>Zestaw komputerowy Lenovo "All in One" M73Z, lokalizacja Nowa Wola 21, gmina Zelów, nr seryjny S4D25840</t>
  </si>
  <si>
    <t>Zestaw komputerowy Lenovo "All in One" M73Z, lokalizacja ul.Kunickiego 80, Zelów, nr seryjny S4D25974</t>
  </si>
  <si>
    <t>Zestaw komputerowy Lenovo "All in One" M73Z, lokalizacja ul.Poprzeczna 23, Zelów, nr seryjny S4D26014</t>
  </si>
  <si>
    <t>Zestaw komputerowy Lenovo "All in One" M73Z, lokalizacja ul.Nowy Rynek 18a, Zelów, nr seryjny S4D25980</t>
  </si>
  <si>
    <t>Zestaw komputerowy Lenovo "All in One" M73Z, lokalizacja ul.Kazimierza Wielkiego 12, Zelów, nr seryjny S4D25155</t>
  </si>
  <si>
    <t>Zestaw komputerowy Lenovo "All in One" M73Z, lokalizacja Pl.Dąbrowskiego 9/9, Zelów, nr seryjny S4D25405</t>
  </si>
  <si>
    <t>Zestaw komputerowy Lenovo "All in One" M73Z, lokalizacja ul.Lubelska 22, Zelów, nr seryjny S4D26022</t>
  </si>
  <si>
    <t>Zestaw komputerowy Lenovo "All in One" M73Z, lokalizacja Pożdżenice 91, gmina Zelów, nr seryjny S4D24951</t>
  </si>
  <si>
    <t>Zestaw komputerowy Lenovo "All in One" M73Z, lokalizacja ul.Szkolna 1b/5, Zelów, nr seryjny S4D25100</t>
  </si>
  <si>
    <t>Zestaw komputerowy Lenovo "All in One" M73Z, lokalizacja Pożdżenice 76, gmina Zelów, nr seryjny S4D25302</t>
  </si>
  <si>
    <t>Zestaw komputerowy Lenovo "All in One" M73Z, lokalizacja Zelówek 2, gmina Zelów, nr seryjny S4D25987</t>
  </si>
  <si>
    <t>Zestaw komputerowy Lenovo "All in One" M73Z, lokalizacja ul.Piotrkowska 48, Zelów, nr seryjny S4D25233</t>
  </si>
  <si>
    <t>Zestaw komputerowy Lenovo "All in One" M73Z, lokalizacja Sromutka 2A, gmina Zelów, nr seryjny S4D25068</t>
  </si>
  <si>
    <t>Zestaw komputerowy Lenovo "All in One" M73Z, lokalizacja Pożdżenice 36, gmina Zelów, nr seryjny S4D25566</t>
  </si>
  <si>
    <t>Zestaw komputerowy Lenovo "All in One" M73Z, lokalizacja Pożdżenice 43, gmina Zelów, nr seryjny S4D25740</t>
  </si>
  <si>
    <t>Zestaw komputerowy Lenovo "All in One" M73Z, lokalizacja ul. Piotrkowska 58, Zelów, nr seryjny S4D25273</t>
  </si>
  <si>
    <t>Notebook Asus X554LA-X0516D z systemem Windows 8.1 PRO OT/491/04109</t>
  </si>
  <si>
    <t>2015- remont</t>
  </si>
  <si>
    <t>x</t>
  </si>
  <si>
    <t>2015 (rozbudowa dróg)</t>
  </si>
  <si>
    <t>Drukarka Brother MFC-J200</t>
  </si>
  <si>
    <t>Laptop Asus R752LJ</t>
  </si>
  <si>
    <t>Serwer z licencjami</t>
  </si>
  <si>
    <t>Fax – Panasonic</t>
  </si>
  <si>
    <t>Kserokopiarka Triumph</t>
  </si>
  <si>
    <t>Komputer Fujitsu x 2 szt.</t>
  </si>
  <si>
    <t>Drukarka atramentowa</t>
  </si>
  <si>
    <t>Drukarka laserowa</t>
  </si>
  <si>
    <t>Drukarka termiczna PORTI</t>
  </si>
  <si>
    <t>10.07.2015</t>
  </si>
  <si>
    <t xml:space="preserve">10.07.2015 </t>
  </si>
  <si>
    <t>2015 r.</t>
  </si>
  <si>
    <t>mini wieża z odtwarzaczem PHILIPS NCD</t>
  </si>
  <si>
    <t>rejestrator cyfrowy 16 TV</t>
  </si>
  <si>
    <t>kamera cyfrowa COLOR IR</t>
  </si>
  <si>
    <t>radiomagnetofon PHILIPS AZ 3831/12</t>
  </si>
  <si>
    <t>odtwarzacz BLU - RAY PHILIPS</t>
  </si>
  <si>
    <t>zestaw głosników MODECOM</t>
  </si>
  <si>
    <t>kamera zewnętrzna (monitoring)</t>
  </si>
  <si>
    <t>mobilny zestaw nagłośnieniowy IBIZA</t>
  </si>
  <si>
    <t>odtwarzacz dvd</t>
  </si>
  <si>
    <t>philips mikro wieża</t>
  </si>
  <si>
    <t>LG 47LB5700</t>
  </si>
  <si>
    <t>drukarka epson l210</t>
  </si>
  <si>
    <t>Zestaw nagłaśniający</t>
  </si>
  <si>
    <t>Laptop z oprogramowaniem</t>
  </si>
  <si>
    <t>Tablica interaktywna</t>
  </si>
  <si>
    <t xml:space="preserve">Drukarka HP DeskJet 2545        </t>
  </si>
  <si>
    <t xml:space="preserve">Drukarka EPSON  L210             </t>
  </si>
  <si>
    <t xml:space="preserve">Projektor DLP                         </t>
  </si>
  <si>
    <t xml:space="preserve">Projektor NEC                         </t>
  </si>
  <si>
    <t>Projektor HITACHI</t>
  </si>
  <si>
    <t xml:space="preserve">Ekran AVTek                           </t>
  </si>
  <si>
    <t xml:space="preserve">Liczba pracowników:  45  </t>
  </si>
  <si>
    <t>Protokoły z kontroli stanu technicznego budynku; Protokół z przeglądu technicznego kotłowni; Protokoły z kontroli instalacji elektrycznych i odgromowych; Protokoły z kontroli przewodów kominowych; Protokół z z kontroli sprawnosci technicznej gasnic i hydrantów p. poż.; Protokół z przeglądu i konserwacji systemu oddymiania; Protokół badań przeciwpożarowego wyłacznika prądu;</t>
  </si>
  <si>
    <t>Rejestrator cyfrowy  HDD 4 out TV</t>
  </si>
  <si>
    <t>Czujka zew. Paradox</t>
  </si>
  <si>
    <t>Konwektor i kamera</t>
  </si>
  <si>
    <t>monitor lcd</t>
  </si>
  <si>
    <t>Projektor Nec</t>
  </si>
  <si>
    <t>UPS ACJ</t>
  </si>
  <si>
    <t>Tablica interaktywna -dotykowa</t>
  </si>
  <si>
    <t xml:space="preserve">Telewizor </t>
  </si>
  <si>
    <t>Labdisk -przenośny tablet</t>
  </si>
  <si>
    <t>radioodtwarzacz Philips (3 szt)</t>
  </si>
  <si>
    <t xml:space="preserve">tablica interaktywna </t>
  </si>
  <si>
    <t>projektor krótkoogniskowy</t>
  </si>
  <si>
    <t>Przebudowa Sali lekcyjnej</t>
  </si>
  <si>
    <t>Mała winda towarowa</t>
  </si>
  <si>
    <t>dozór ocheony całodobowy-czujnik alarmowy,gaśnica proszkowa 1szt</t>
  </si>
  <si>
    <t>Komputer Stacjonarny</t>
  </si>
  <si>
    <t>Ekran ścienny elektryczny</t>
  </si>
  <si>
    <t>Urządzenie wielofunkcyjne</t>
  </si>
  <si>
    <t>Telewizor 42 cale</t>
  </si>
  <si>
    <t>Zestaw multimedialny</t>
  </si>
  <si>
    <t>Komputery Laptopy</t>
  </si>
  <si>
    <t>Komputer Laptop DELL</t>
  </si>
  <si>
    <t>Sprzęt EPD</t>
  </si>
  <si>
    <t>Drukarka EPSON</t>
  </si>
  <si>
    <t>Monitor LCD</t>
  </si>
  <si>
    <t>Radioodtwarzacz SONY</t>
  </si>
  <si>
    <t>Drukarka HP OFFICE JET 7500A</t>
  </si>
  <si>
    <t>FAX PANASONIC KX-FC 268</t>
  </si>
  <si>
    <t>Zestaw komputerowy Lenowo S4D24942</t>
  </si>
  <si>
    <t>Zestaw komputerowy Lenowo S4D25004</t>
  </si>
  <si>
    <t>Zestaw komputerowy Lenowo S4D25008</t>
  </si>
  <si>
    <t>Zestaw komputerowy Lenowo S4D25010</t>
  </si>
  <si>
    <t>Zestaw komputerowy Lenowo S4D25069</t>
  </si>
  <si>
    <t>Zestaw komputerowy Lenowo S4D25234</t>
  </si>
  <si>
    <t>Zestaw komputerowy Lenowo S4D25267</t>
  </si>
  <si>
    <t>Zestaw komputerowy Lenowo S4D25718</t>
  </si>
  <si>
    <t>Zestaw komputerowy Lenowo S4D25784</t>
  </si>
  <si>
    <t>Zestaw komputerowy Lenowo S4D25843</t>
  </si>
  <si>
    <t>Zestaw komputerowy Lenowo S4D25908</t>
  </si>
  <si>
    <t>Zestaw komputerowy Lenowo S4D25948</t>
  </si>
  <si>
    <t>Drukarka laserowa Samsung</t>
  </si>
  <si>
    <t xml:space="preserve">Drukarka Brother </t>
  </si>
  <si>
    <t>Budynek Urzędu Miejskiego OT/105/02532</t>
  </si>
  <si>
    <t>1950, 2009, 2016</t>
  </si>
  <si>
    <t>eternit</t>
  </si>
  <si>
    <t>świetlica w Ignacowie OT/107/00176</t>
  </si>
  <si>
    <t>strażnica OSP w Grabostowie OT/109/00221</t>
  </si>
  <si>
    <t>1980, remont 2016</t>
  </si>
  <si>
    <t>strażnica OSP w Pożdżenicach OT/101/00701</t>
  </si>
  <si>
    <t>Bujny Szlacheckie, gmina Zelów</t>
  </si>
  <si>
    <t>Bujny Księże, Gmina Zelów</t>
  </si>
  <si>
    <t>Budynek mieszkalny  (40000 zł), budynek gospodarczy-stodoła (4000 zł)   - brak OT</t>
  </si>
  <si>
    <t>Pszczółki 42, Gmina Zelów</t>
  </si>
  <si>
    <t>Budynek mieszkalny   - brak OT</t>
  </si>
  <si>
    <t>Pszczółki 26, Gmina Zelów</t>
  </si>
  <si>
    <t>Budynki mieszkalne murowane - 2szt. (30000 zł), budynek gospodarczy drewniany 1 szt. (8000 zł)   - brak OT</t>
  </si>
  <si>
    <t>Zagłówki 29, Gmina Zelów</t>
  </si>
  <si>
    <t>Pszczółki, Gmina Zelów</t>
  </si>
  <si>
    <t>Walewice, Gmina Zelów</t>
  </si>
  <si>
    <t>ul. Szkolna, Zelów</t>
  </si>
  <si>
    <t>Zalesie 27, Gmina Zelów</t>
  </si>
  <si>
    <t>blacha trapezowa</t>
  </si>
  <si>
    <t>Komputer Lenovo Ideacentre 300 z oprogramowaniem Microsoft Office 2013 OT/491//04176</t>
  </si>
  <si>
    <t>Komputer Lenovo Ideacentre 300 z oprogramowaniem Microsoft Office 2013 OT/491//04177</t>
  </si>
  <si>
    <t>Komputer Lenovo Ideacentre 300 z oprogramowaniem Microsoft Office 2013 OT/491//04178</t>
  </si>
  <si>
    <t>Komputer Lenovo Ideacentre 300 z oprogramowaniem Microsoft Office 2013 OT/491//04179</t>
  </si>
  <si>
    <t>Monitor Philips 226V4LAB OT/491/04181</t>
  </si>
  <si>
    <t>Monitor Philips 226V4LAB OT/491/04180</t>
  </si>
  <si>
    <t>Monitor Philips 226V4LAB OT/491/04183</t>
  </si>
  <si>
    <t>Monitor Philips 226V4LAB OT/491/04182</t>
  </si>
  <si>
    <t>Monitor AOC i2269V wm OT/491/04395</t>
  </si>
  <si>
    <t>Monitor AOC i2269V wm OT/491/04396</t>
  </si>
  <si>
    <t>Monitor AOC i2269V wm OT/491/04394</t>
  </si>
  <si>
    <t>Drukarka Kyocera ECOSYS P2135D/PS-1109 OT/491/04190</t>
  </si>
  <si>
    <t>Drukarka Kyocera ECOSYS P2135D/PS-1109 OT/491/04189</t>
  </si>
  <si>
    <t>Drukarka Kyocera ECOSYS P2135D/PS-1109 OT/491/04188</t>
  </si>
  <si>
    <t>Drukarka Kyocera ECOSYS P2135DN OT/491/04402</t>
  </si>
  <si>
    <t>Drukarka Kyocera ECOSYS P2135DN OT/491/04401</t>
  </si>
  <si>
    <t>Drukarka Kyocera ECOSYS P2135DN OT/491/04400</t>
  </si>
  <si>
    <t>Komputer Lenovo All In One z oprogramowaniem Microsoft Office 2016 i Microsoft Windows Pro OT/491/04388</t>
  </si>
  <si>
    <t>Komputer Lenovo All In One z oprogramowaniem Microsoft Office 2016 i Microsoft Windows Pro OT/491/04389</t>
  </si>
  <si>
    <t>90Komputer Lenovo All In One z oprogramowaniem Microsoft Office 2016 i Microsoft Windows Pro OT/491/04390</t>
  </si>
  <si>
    <t>Komputer Dell Vostro 3250 z oprogramowaniem Microsoft Office 2013 OT/491/04392</t>
  </si>
  <si>
    <t>Komputer Dell Vostro 3250 z oprogramowaniem Microsoft Office 2013 OT/491/04393</t>
  </si>
  <si>
    <t>Komputer Dell Vostro 3250 z oprogramowaniem Microsoft Office 2013 OT/491/04391</t>
  </si>
  <si>
    <t>Laptop DELL VOSTRO 3558 z oprogramowaniem Microsoft Office 2013 OT/491/04191</t>
  </si>
  <si>
    <t>Saksofon barytonowy</t>
  </si>
  <si>
    <t>Niszczarki  Tarnator  x 3 szt.</t>
  </si>
  <si>
    <t>Komputer DELL  x 2 szt.</t>
  </si>
  <si>
    <t xml:space="preserve">Drukarka laserowa </t>
  </si>
  <si>
    <t>Komputer LENOVO</t>
  </si>
  <si>
    <t>Laptop LENOVO V 310</t>
  </si>
  <si>
    <t>Monitor ACER</t>
  </si>
  <si>
    <t>Zestaw do zdalnych  odczytów</t>
  </si>
  <si>
    <t>Komputer inkasencki PSION</t>
  </si>
  <si>
    <t>Laptop DELL</t>
  </si>
  <si>
    <t>2016 r.</t>
  </si>
  <si>
    <t>3.</t>
  </si>
  <si>
    <t>4.</t>
  </si>
  <si>
    <t>5.</t>
  </si>
  <si>
    <t>radiootwarzacz SONY</t>
  </si>
  <si>
    <t>radiootwarzacz PHILIPS</t>
  </si>
  <si>
    <t>mobilny zestaw nagłaśn.IBIZA</t>
  </si>
  <si>
    <t>Laptop DELL LATITUDE E 5520</t>
  </si>
  <si>
    <t xml:space="preserve">2016 r. </t>
  </si>
  <si>
    <t>Laptop DELL LATITUDE E 5410</t>
  </si>
  <si>
    <t>odtwarzacz dvd (2 sztuki)</t>
  </si>
  <si>
    <t>Laptop Asus</t>
  </si>
  <si>
    <t>Laptop DELL INSPIRON</t>
  </si>
  <si>
    <t>Laptop DELL Precision</t>
  </si>
  <si>
    <t>Komputer Com Pro 8200 Tower</t>
  </si>
  <si>
    <t>Komputer IBM M90p i5</t>
  </si>
  <si>
    <t>Mała architektura</t>
  </si>
  <si>
    <t>Drukarka EPSON L220</t>
  </si>
  <si>
    <t>Zestaw do karaoke LTC STAR-3 WM + 4xDVD</t>
  </si>
  <si>
    <t>Drukarka HP Desk Jet 2135</t>
  </si>
  <si>
    <t>ProjektorOPTIMA S 310e</t>
  </si>
  <si>
    <t>Radiomagnetofon Philips</t>
  </si>
  <si>
    <t>Komputer przenośny ACER Aspire</t>
  </si>
  <si>
    <t>Kserokopiarka KYOCERA ECOSYS</t>
  </si>
  <si>
    <t>Drukarka Epson L365</t>
  </si>
  <si>
    <t xml:space="preserve">Komutery 5 szt </t>
  </si>
  <si>
    <t>Kserokopiarka</t>
  </si>
  <si>
    <t xml:space="preserve">laptop </t>
  </si>
  <si>
    <t>laptop (4 szt)</t>
  </si>
  <si>
    <t>notebook HP</t>
  </si>
  <si>
    <t>zestaw komputerowy (2 szt)</t>
  </si>
  <si>
    <t>tablica interaktywna</t>
  </si>
  <si>
    <t>Projektor Nec VE281X</t>
  </si>
  <si>
    <t>Ekran Art. Elektr. 4:3:100</t>
  </si>
  <si>
    <t>MICROLAB B-77 Głośniki</t>
  </si>
  <si>
    <t>Telewizor LED FULL HD "50"</t>
  </si>
  <si>
    <t>Odtwarzacz CD PHILIPS AZ385/12</t>
  </si>
  <si>
    <t>Laptop LENOVO YOGA</t>
  </si>
  <si>
    <t>Laptop DELL LATTUDE - 5 szt</t>
  </si>
  <si>
    <t>Telefon komórkowy Samsung</t>
  </si>
  <si>
    <t>Zestaw komputerowy Lenovo</t>
  </si>
  <si>
    <t>Jednostka centralna Komputronik</t>
  </si>
  <si>
    <t>Garaż samochodowy</t>
  </si>
  <si>
    <t>XII.2016</t>
  </si>
  <si>
    <t>Blacho-dachówka</t>
  </si>
  <si>
    <t>Zestaw komputerowy</t>
  </si>
  <si>
    <t>nazwa jednostki</t>
  </si>
  <si>
    <t>adres</t>
  </si>
  <si>
    <t>nip</t>
  </si>
  <si>
    <t>regon</t>
  </si>
  <si>
    <t>liczba pracownikow</t>
  </si>
  <si>
    <t>liczba uczniów</t>
  </si>
  <si>
    <t>000525607</t>
  </si>
  <si>
    <t>100427089</t>
  </si>
  <si>
    <t>Dom Kultury w Zelowie</t>
  </si>
  <si>
    <t>769-213-85-56</t>
  </si>
  <si>
    <t>004710000</t>
  </si>
  <si>
    <t>Mauryców 1a, 97-425 Zelów</t>
  </si>
  <si>
    <t>769-17-89-228</t>
  </si>
  <si>
    <t>001248311</t>
  </si>
  <si>
    <t>ul. Kościuszki 40/42 97-425 Zelów</t>
  </si>
  <si>
    <t xml:space="preserve"> 769-19-18-080</t>
  </si>
  <si>
    <t xml:space="preserve"> 000816405</t>
  </si>
  <si>
    <t>769-19-18-016</t>
  </si>
  <si>
    <t xml:space="preserve"> 769-19-18-039</t>
  </si>
  <si>
    <t>769-19-18-051</t>
  </si>
  <si>
    <t>001231820</t>
  </si>
  <si>
    <t xml:space="preserve">769-19-17-991 </t>
  </si>
  <si>
    <t>001231842</t>
  </si>
  <si>
    <t>769-19-18-068</t>
  </si>
  <si>
    <t>001231813</t>
  </si>
  <si>
    <t>Łobudzice 54, 97-425 Zelów</t>
  </si>
  <si>
    <t>769-20-90-737</t>
  </si>
  <si>
    <t>590350444</t>
  </si>
  <si>
    <t>Dane pojazdów</t>
  </si>
  <si>
    <t>Marka</t>
  </si>
  <si>
    <t>Typ, model</t>
  </si>
  <si>
    <t>Nr podw./ nadw.</t>
  </si>
  <si>
    <t>Nr rej.</t>
  </si>
  <si>
    <t>Rodzaj pojazdu</t>
  </si>
  <si>
    <t>Poj.</t>
  </si>
  <si>
    <t>Ilość miejsc / ładowność</t>
  </si>
  <si>
    <t>Rok prod.</t>
  </si>
  <si>
    <t>przebieg</t>
  </si>
  <si>
    <t>suma ubezpieczenia</t>
  </si>
  <si>
    <t xml:space="preserve">Okres ubezpieczenia OC i NW </t>
  </si>
  <si>
    <t xml:space="preserve">Okres ubezpieczenia AC i KR </t>
  </si>
  <si>
    <t>Od</t>
  </si>
  <si>
    <t>Do</t>
  </si>
  <si>
    <t>Jelcz          Zelów</t>
  </si>
  <si>
    <t>TT88010031</t>
  </si>
  <si>
    <t>PTP704C</t>
  </si>
  <si>
    <t>spec.</t>
  </si>
  <si>
    <t>EBEH730</t>
  </si>
  <si>
    <t xml:space="preserve">  Lublin          Pożdżenice</t>
  </si>
  <si>
    <t>3 3684 TD</t>
  </si>
  <si>
    <t>SUL352417Y0068965</t>
  </si>
  <si>
    <t>EBEE606</t>
  </si>
  <si>
    <t xml:space="preserve">  Ford             Zelów</t>
  </si>
  <si>
    <t>FABY TRANSIT</t>
  </si>
  <si>
    <t>WFO1XXBDFL3U22226</t>
  </si>
  <si>
    <t>EBE01FE</t>
  </si>
  <si>
    <t>MAN        Zelów</t>
  </si>
  <si>
    <t>TGM13280</t>
  </si>
  <si>
    <t>TMAN36ZZ49Y223600</t>
  </si>
  <si>
    <t>EBE4N90</t>
  </si>
  <si>
    <t xml:space="preserve">Lublin    Walewice </t>
  </si>
  <si>
    <t>SUL350417W0007281</t>
  </si>
  <si>
    <t>EBE60UK</t>
  </si>
  <si>
    <t>Żuk       Grabostów</t>
  </si>
  <si>
    <t>EBE 1FY2</t>
  </si>
  <si>
    <t>Dodge    Kociszew</t>
  </si>
  <si>
    <t>2AXLE</t>
  </si>
  <si>
    <t>LDV5V085857007</t>
  </si>
  <si>
    <t>PKN5363</t>
  </si>
  <si>
    <t>STAR     Kociszew</t>
  </si>
  <si>
    <t>EBE88EM</t>
  </si>
  <si>
    <t>STAR    Kurów</t>
  </si>
  <si>
    <t>EBE 17KG</t>
  </si>
  <si>
    <t>07952</t>
  </si>
  <si>
    <t>PTE151T</t>
  </si>
  <si>
    <t>STAR    Łobudzice</t>
  </si>
  <si>
    <t>EBE77KG</t>
  </si>
  <si>
    <t>Dodge    Stromutka</t>
  </si>
  <si>
    <t>AXK850</t>
  </si>
  <si>
    <t>LDV5V085857005</t>
  </si>
  <si>
    <t>PKN5362</t>
  </si>
  <si>
    <t>Jelcz    Wygiełzów</t>
  </si>
  <si>
    <t>07203</t>
  </si>
  <si>
    <t>PTE333E</t>
  </si>
  <si>
    <t>STEYR Chajczyny</t>
  </si>
  <si>
    <t>591.136 L38 4 X2</t>
  </si>
  <si>
    <t>VANY591YY183Y1013</t>
  </si>
  <si>
    <t>EBE53J7</t>
  </si>
  <si>
    <t>420P</t>
  </si>
  <si>
    <t>EBE 16A6</t>
  </si>
  <si>
    <t>Jelcz  Pożdżenice</t>
  </si>
  <si>
    <t>004</t>
  </si>
  <si>
    <t>EBE 6AY4</t>
  </si>
  <si>
    <t>Jelcz Wypychów</t>
  </si>
  <si>
    <t>008</t>
  </si>
  <si>
    <t>EBE 1JN1</t>
  </si>
  <si>
    <t>specjalny poż.</t>
  </si>
  <si>
    <t>FORD Sobki</t>
  </si>
  <si>
    <t>Transit 2,5D</t>
  </si>
  <si>
    <t>WF0LXXGBVLVE20713</t>
  </si>
  <si>
    <t>EBE 1JA1</t>
  </si>
  <si>
    <t xml:space="preserve">Scania 4x4  Łobudzice </t>
  </si>
  <si>
    <t>P 400</t>
  </si>
  <si>
    <t>YS2P4X40002085074</t>
  </si>
  <si>
    <t>EBE 1SP1</t>
  </si>
  <si>
    <t>Nissan D22</t>
  </si>
  <si>
    <t>H H01 PICKUP</t>
  </si>
  <si>
    <t>JN1CPUD22U0828840</t>
  </si>
  <si>
    <t>EBE 1RL1</t>
  </si>
  <si>
    <t>ciężarowy do 3,5 DMC</t>
  </si>
  <si>
    <t xml:space="preserve">skoda </t>
  </si>
  <si>
    <t>octavia kb</t>
  </si>
  <si>
    <t>TMBJC7NE2F0094707</t>
  </si>
  <si>
    <t>EBE AY77</t>
  </si>
  <si>
    <t>osobowy</t>
  </si>
  <si>
    <t>5os</t>
  </si>
  <si>
    <t>EBEKH77</t>
  </si>
  <si>
    <t xml:space="preserve">tema OSP Łobudzice </t>
  </si>
  <si>
    <t>SWH7B041AFP043714</t>
  </si>
  <si>
    <t>EBE CS11</t>
  </si>
  <si>
    <t>przyczepka lekka</t>
  </si>
  <si>
    <t>Volkswagen 2EKZ</t>
  </si>
  <si>
    <t>Crafter 50 Furgon 2,5</t>
  </si>
  <si>
    <t>WV1ZZZ2EZ86009862</t>
  </si>
  <si>
    <t>EBE6F49</t>
  </si>
  <si>
    <t xml:space="preserve">autobus </t>
  </si>
  <si>
    <t>21os./2415kg</t>
  </si>
  <si>
    <t>Volkswagen 7HC</t>
  </si>
  <si>
    <t>Transporter Caravelle 1,9</t>
  </si>
  <si>
    <t>WV2ZZZ7HZ9H069460</t>
  </si>
  <si>
    <t>EBE9R49</t>
  </si>
  <si>
    <t>9os./930kg</t>
  </si>
  <si>
    <t>Mercedes Benz</t>
  </si>
  <si>
    <t>Sprinter 519</t>
  </si>
  <si>
    <t>WDB9066571S850532</t>
  </si>
  <si>
    <t>EBE2XG2</t>
  </si>
  <si>
    <t>20os./2412kg</t>
  </si>
  <si>
    <t>VOLKSWAGEN</t>
  </si>
  <si>
    <t>PASSAT</t>
  </si>
  <si>
    <t>WVWZZZ3BZ2E409889</t>
  </si>
  <si>
    <t>EBE4P85</t>
  </si>
  <si>
    <t>OSOBOWY</t>
  </si>
  <si>
    <t>5/521</t>
  </si>
  <si>
    <t xml:space="preserve">PRZYCZEPA </t>
  </si>
  <si>
    <t>LEKKA</t>
  </si>
  <si>
    <t>SV9060U2031AB1051</t>
  </si>
  <si>
    <t>BRAK</t>
  </si>
  <si>
    <t>EBEY591</t>
  </si>
  <si>
    <t>Peugot 307 UM. Zelów</t>
  </si>
  <si>
    <t>307 kombi 05</t>
  </si>
  <si>
    <t>VF33H9HYB84141503</t>
  </si>
  <si>
    <t>EBE50VU</t>
  </si>
  <si>
    <t>Przedsiebiorstwo Wodociągów i Kanalizacji w Zelowie Sp z o.o.</t>
  </si>
  <si>
    <t>ciężarowy</t>
  </si>
  <si>
    <t>Fiat Doblo</t>
  </si>
  <si>
    <t>ZFA22300005504032</t>
  </si>
  <si>
    <t>EBE2V29</t>
  </si>
  <si>
    <t>2/730 kg</t>
  </si>
  <si>
    <t>Przyczepa Niewiadów</t>
  </si>
  <si>
    <t>B-750</t>
  </si>
  <si>
    <t>SWNB7500070028811</t>
  </si>
  <si>
    <t>EBE77YJ</t>
  </si>
  <si>
    <t xml:space="preserve">przyczepa </t>
  </si>
  <si>
    <t>365 kg</t>
  </si>
  <si>
    <t>Przyczepa Wimada</t>
  </si>
  <si>
    <t>WK 600</t>
  </si>
  <si>
    <t>SV906043041AB1068</t>
  </si>
  <si>
    <t>EBE04HX</t>
  </si>
  <si>
    <t>415 kg</t>
  </si>
  <si>
    <t>ZFA22300005132698</t>
  </si>
  <si>
    <t>EBE 87G1</t>
  </si>
  <si>
    <t>CASE</t>
  </si>
  <si>
    <t>956XL</t>
  </si>
  <si>
    <t>D030732D031489</t>
  </si>
  <si>
    <t>EBE 4EP4</t>
  </si>
  <si>
    <t>ciągnik rolniczy</t>
  </si>
  <si>
    <t>POL-MOT WARFAMA</t>
  </si>
  <si>
    <t>T-04</t>
  </si>
  <si>
    <t>EBE 14Y6</t>
  </si>
  <si>
    <t>przyczepa cięż. Rolnicza</t>
  </si>
  <si>
    <t>Przyczepa wywrotka wolnobieżna do 25km/h</t>
  </si>
  <si>
    <t>nr fabryczny 475</t>
  </si>
  <si>
    <t>przyczepa wolnobieżna</t>
  </si>
  <si>
    <t>Fiat Nowe Doblo</t>
  </si>
  <si>
    <t>ZFA26300006A34107</t>
  </si>
  <si>
    <t>EBE EY07</t>
  </si>
  <si>
    <t>5/</t>
  </si>
  <si>
    <t>citroen</t>
  </si>
  <si>
    <t>jumpy</t>
  </si>
  <si>
    <t>VF7VBBHXHGZ052962</t>
  </si>
  <si>
    <t>EBE TJ85</t>
  </si>
  <si>
    <t>CIEZAROWY</t>
  </si>
  <si>
    <t>Wimada</t>
  </si>
  <si>
    <t>SV9060U2041AB1051</t>
  </si>
  <si>
    <t>EBE Y864</t>
  </si>
  <si>
    <t>13 - przyczepka lekka ciężarowa</t>
  </si>
  <si>
    <t>600 kg</t>
  </si>
  <si>
    <t>2004r.</t>
  </si>
  <si>
    <t>Zestaw komputerowy x 3 szt.</t>
  </si>
  <si>
    <t>Kopiarka</t>
  </si>
  <si>
    <t>Drukarka</t>
  </si>
  <si>
    <t>Komputer</t>
  </si>
  <si>
    <t>DACIA/SD DOKKER</t>
  </si>
  <si>
    <t>8SDH3</t>
  </si>
  <si>
    <t>UU18SDH3555149200</t>
  </si>
  <si>
    <t>EBE RJ34</t>
  </si>
  <si>
    <t>2/690</t>
  </si>
  <si>
    <t>Komputer HP1</t>
  </si>
  <si>
    <t>Komputer HP2</t>
  </si>
  <si>
    <t>Komputer HP3</t>
  </si>
  <si>
    <t>Urządzenie wielofunkcyjne HPKLPro M26nw</t>
  </si>
  <si>
    <t>Drukarka HP LJ PRO M402 dne</t>
  </si>
  <si>
    <t>Drukarka HP M12w</t>
  </si>
  <si>
    <t>2013 r.</t>
  </si>
  <si>
    <t>2017 r.</t>
  </si>
  <si>
    <t>Monitor ASUS 18,5</t>
  </si>
  <si>
    <t>Komputer DELL 780 SFF</t>
  </si>
  <si>
    <t>tablica interaktywna "my Board 84"</t>
  </si>
  <si>
    <t>projektor SONY</t>
  </si>
  <si>
    <t xml:space="preserve"> 2013 r.</t>
  </si>
  <si>
    <t>rzutnik NOBO QUANTUM 2523</t>
  </si>
  <si>
    <t>ekran NOBO ręczny</t>
  </si>
  <si>
    <t>mini wieża z odtwarzaczem PHILIPS MCD 5110</t>
  </si>
  <si>
    <t>projektor krótkoogniskowy VIVITEK</t>
  </si>
  <si>
    <t>rejestrator cyfrowy 16TV</t>
  </si>
  <si>
    <t>telewizor LED FULL HD 42</t>
  </si>
  <si>
    <t>Komputer DELL OPTIPLEX 780</t>
  </si>
  <si>
    <t>Monitor ACER MMTOEEOO</t>
  </si>
  <si>
    <t>Serwer QNAP TS-212 P</t>
  </si>
  <si>
    <t>tablica interaktywna "QOMO"</t>
  </si>
  <si>
    <t>urządzenie wielofunkcujne SHARP AR - 5618</t>
  </si>
  <si>
    <t>telewizor  LG Plazmowy</t>
  </si>
  <si>
    <t>Komputer DELL OPTIPLEX 790</t>
  </si>
  <si>
    <t>Monitor LCD DELL 20</t>
  </si>
  <si>
    <t>Drukarka HP Laser Jet P1102</t>
  </si>
  <si>
    <t>kamera przemysłowa</t>
  </si>
  <si>
    <t>tablica interaktywna "QOMO" + projektor + głośniki</t>
  </si>
  <si>
    <t>Tablica interaktywna "HITACHI" Smart Board + projektor + głośniki</t>
  </si>
  <si>
    <t>Komputer HP Comaq 8300</t>
  </si>
  <si>
    <t>Koputer DELL Optiplex 790 - 6 szt.</t>
  </si>
  <si>
    <t>Telewizor LG</t>
  </si>
  <si>
    <t>Drukarka Brother</t>
  </si>
  <si>
    <t>Laptop Lenovo 300-17ISK</t>
  </si>
  <si>
    <t>przebudowa podłóg, wymiana stolarki okiennej i drzwi, remont części elewacji budynku</t>
  </si>
  <si>
    <t xml:space="preserve">Laptop Dell Latitude E6520 </t>
  </si>
  <si>
    <t>Zestaw: tablica + projektor + głośniki</t>
  </si>
  <si>
    <t>Tablioca Hitachi Smart Board (2 szt.)</t>
  </si>
  <si>
    <t>Kserokopiarka Konica Minolta BIZHUB 185</t>
  </si>
  <si>
    <t>2 200,00 zl</t>
  </si>
  <si>
    <t>-</t>
  </si>
  <si>
    <t xml:space="preserve">Przebudowa sali lekcyjnej OP  </t>
  </si>
  <si>
    <t>Projektor NEC</t>
  </si>
  <si>
    <t>Monitor interaktywny</t>
  </si>
  <si>
    <t>Projektor  INFOCUS</t>
  </si>
  <si>
    <t xml:space="preserve">Mikser estradowy </t>
  </si>
  <si>
    <t>367742510</t>
  </si>
  <si>
    <t>769-222-90-98</t>
  </si>
  <si>
    <t>Szkoła Podstawowa  w Łobudzicach</t>
  </si>
  <si>
    <t xml:space="preserve">Szkoła Podstawowa w Łobudzicach </t>
  </si>
  <si>
    <t>Szkoła Podstawowa w Łobudzicach</t>
  </si>
  <si>
    <t>Liczba pracowników:  20</t>
  </si>
  <si>
    <t>Drukarka Brother DCP - T500W</t>
  </si>
  <si>
    <t>Drukarka Deskjet ULTRA 4729</t>
  </si>
  <si>
    <t>Aparat fotograficzny Canon</t>
  </si>
  <si>
    <t>769-20-51-648</t>
  </si>
  <si>
    <t>769-10-35-110</t>
  </si>
  <si>
    <t>769-21-35-411</t>
  </si>
  <si>
    <t>769-11-07-358</t>
  </si>
  <si>
    <t>769-19-18-074</t>
  </si>
  <si>
    <t>769-191-80-45</t>
  </si>
  <si>
    <t>592132645</t>
  </si>
  <si>
    <t>ZESTAWIENIE SZKÓD ZGŁ. DO MAGNUS BROKER SP. Z O.O./GMINA ZELÓW /2015 ROK</t>
  </si>
  <si>
    <t>L.P.</t>
  </si>
  <si>
    <t>Ubezpieczony</t>
  </si>
  <si>
    <t>Rodzaj ubezpieczenia</t>
  </si>
  <si>
    <t>Przedmiot szkody</t>
  </si>
  <si>
    <t>Data szkody</t>
  </si>
  <si>
    <t>Kwota odszk.</t>
  </si>
  <si>
    <t>PRZEDSZKOLE SAMORZĄDOE NR 4</t>
  </si>
  <si>
    <t>OGI</t>
  </si>
  <si>
    <t>REJ. CYFROWY</t>
  </si>
  <si>
    <t>23.02.15</t>
  </si>
  <si>
    <t>PWIK</t>
  </si>
  <si>
    <t>WOD. - JAWOR</t>
  </si>
  <si>
    <t>11.02.15</t>
  </si>
  <si>
    <t>WOD. - ZLESIE</t>
  </si>
  <si>
    <t>02.03.15</t>
  </si>
  <si>
    <t>WOD. ŻEROMSKIEGO</t>
  </si>
  <si>
    <t>26.03.15</t>
  </si>
  <si>
    <t>WOD. ZALESIE 15</t>
  </si>
  <si>
    <t>14.04.15</t>
  </si>
  <si>
    <t>WOD - KOŚCIUSZKI/ZELÓW</t>
  </si>
  <si>
    <t>30.06.15</t>
  </si>
  <si>
    <t>ZUK</t>
  </si>
  <si>
    <t>SEP - LOK. MIESZK. - SZKOLNA 1B</t>
  </si>
  <si>
    <t>12.07.15</t>
  </si>
  <si>
    <t>LINIA ENERG. NAPOWIETRZNA</t>
  </si>
  <si>
    <t>05.09.15</t>
  </si>
  <si>
    <t>WOD - POŻDZIENICE</t>
  </si>
  <si>
    <t>11.09.15</t>
  </si>
  <si>
    <t>WOD. - ZELÓW/DZIELNA</t>
  </si>
  <si>
    <t>11.10.15</t>
  </si>
  <si>
    <t>UG</t>
  </si>
  <si>
    <t>28.09.15</t>
  </si>
  <si>
    <t>OCK</t>
  </si>
  <si>
    <t>ZESTAWIENIE SZKÓD ZGŁ. DO MAGNUS BROKER SP. Z O.O./GMINA ZELÓW /2016 ROK</t>
  </si>
  <si>
    <t>Rodzaj szkody</t>
  </si>
  <si>
    <t>ALL</t>
  </si>
  <si>
    <t>WOD. POZDZIENICE/KURÓW</t>
  </si>
  <si>
    <t>30.12.15</t>
  </si>
  <si>
    <t>WODOCIĄG - POJAZD/CIŚNIENIE - ŻEROMSKIEGO</t>
  </si>
  <si>
    <t>04.01.16</t>
  </si>
  <si>
    <t>WODOCIĄG - JAWOR</t>
  </si>
  <si>
    <t>09.01.16</t>
  </si>
  <si>
    <t>WOD. MARSZYWIEC</t>
  </si>
  <si>
    <t>17.01.16</t>
  </si>
  <si>
    <t>18.01.16</t>
  </si>
  <si>
    <t>SŁUP OŚWIETLENIOWY NA CEGIELNIANEJ</t>
  </si>
  <si>
    <t>10.04.16</t>
  </si>
  <si>
    <t>WOD. - ZELÓW/JAWOR</t>
  </si>
  <si>
    <t>01.04.16</t>
  </si>
  <si>
    <t>WOD - ŻEROMSKIEGO 104-106</t>
  </si>
  <si>
    <t>02.06.16</t>
  </si>
  <si>
    <t>UM</t>
  </si>
  <si>
    <t>OG</t>
  </si>
  <si>
    <t>CENTRALA ALARMOWA</t>
  </si>
  <si>
    <t>23.06.16</t>
  </si>
  <si>
    <t>HP - PRO CURRE - PRZEŁĄCZNIK SIECIOWY</t>
  </si>
  <si>
    <t>WOD. - WESOŁA</t>
  </si>
  <si>
    <t>24.06.16</t>
  </si>
  <si>
    <t>SIEĆ WODOCIĄGOWA - SROMUTKA</t>
  </si>
  <si>
    <t>04.07.16</t>
  </si>
  <si>
    <t>SIEĆ WODOCIĄGOWA - BUJNY SZLACHECKIE</t>
  </si>
  <si>
    <t>25.07.16</t>
  </si>
  <si>
    <t>AC</t>
  </si>
  <si>
    <t>SKODA EBE AY77</t>
  </si>
  <si>
    <t>11.09.16</t>
  </si>
  <si>
    <t>WOD. - MICKIEWICZA/ZELÓW</t>
  </si>
  <si>
    <t>11.08.16</t>
  </si>
  <si>
    <t>WOD. ŻEROMSKIEGO 100/ZELÓW</t>
  </si>
  <si>
    <t>20.08.16</t>
  </si>
  <si>
    <t>WOD. JAWOR</t>
  </si>
  <si>
    <t>21.09.16</t>
  </si>
  <si>
    <t>SZ</t>
  </si>
  <si>
    <t>SZYBA - WIATA PRZYSTANKOWA</t>
  </si>
  <si>
    <t>17.05.16</t>
  </si>
  <si>
    <t>OCD</t>
  </si>
  <si>
    <t>BUDYNEK/SZKOLNA 1B/ZELÓW</t>
  </si>
  <si>
    <t>21.10.16</t>
  </si>
  <si>
    <t xml:space="preserve">BIBLIOTEKA </t>
  </si>
  <si>
    <t>MR (REGAŁ) + ZB</t>
  </si>
  <si>
    <t>15.11.16</t>
  </si>
  <si>
    <t>SEP</t>
  </si>
  <si>
    <t>KRZ</t>
  </si>
  <si>
    <t>PANEL OGRODZENIOWY - 4 SZT.</t>
  </si>
  <si>
    <t>23.11.16</t>
  </si>
  <si>
    <t>D</t>
  </si>
  <si>
    <t>LUSTRO DROGOWE - DEWASTACJA</t>
  </si>
  <si>
    <t>12.10.16</t>
  </si>
  <si>
    <t>AWARIA WOD-KAN/ZALANIE</t>
  </si>
  <si>
    <t>08.12.16</t>
  </si>
  <si>
    <t>ZESTAWIENIE SZKÓD ZGŁ. DO MAGNUS BROKER SP. Z O.O./GMINA ZELÓW/2017 ROK</t>
  </si>
  <si>
    <t>24.12.16</t>
  </si>
  <si>
    <t>MB EBE16K7</t>
  </si>
  <si>
    <t>02.03.17</t>
  </si>
  <si>
    <t xml:space="preserve">OC  </t>
  </si>
  <si>
    <t>04.06.17</t>
  </si>
  <si>
    <t>WOD - ZELÓW/ŻEROMSKIEGO 136</t>
  </si>
  <si>
    <t>30.04.17</t>
  </si>
  <si>
    <t>PRZEDSZKOLE NR 4</t>
  </si>
  <si>
    <t>SZYBY</t>
  </si>
  <si>
    <t>SZYBA W OKNIE</t>
  </si>
  <si>
    <t>15.05.17</t>
  </si>
  <si>
    <t>WOD. ZALESIE</t>
  </si>
  <si>
    <t>09.05.17</t>
  </si>
  <si>
    <t>PRZEPOMPOWNIA/STEROWNIK</t>
  </si>
  <si>
    <t>WOD. ZALESIE 56</t>
  </si>
  <si>
    <t>19.06.17</t>
  </si>
  <si>
    <t>WODOCIĄG/STUDNIA GŁ./ZELÓW/UL. DZIELNA</t>
  </si>
  <si>
    <t>14.06.17</t>
  </si>
  <si>
    <t>WODOCIĄG/ZALESIE 44</t>
  </si>
  <si>
    <t>08.07.17</t>
  </si>
  <si>
    <t>MIENIE</t>
  </si>
  <si>
    <t>20.04.17</t>
  </si>
  <si>
    <t>WIATA PRZYSTANKOWA - 2 SZYBY</t>
  </si>
  <si>
    <t>19.12.16</t>
  </si>
  <si>
    <t>RURA - JAWOR</t>
  </si>
  <si>
    <t>16.08.17</t>
  </si>
  <si>
    <t>CENTRALA TEL. - PRZEPIĘCIE</t>
  </si>
  <si>
    <t>06.08.17</t>
  </si>
  <si>
    <t>SILNIK - NAPOWIETRZANIE ŚCIEKÓW</t>
  </si>
  <si>
    <t>06.10.17</t>
  </si>
  <si>
    <t>WODOCIĄG/SZKOLNA/ZELÓW</t>
  </si>
  <si>
    <t>03.10.17</t>
  </si>
  <si>
    <t>FIAT PANDA EBE 5TW8</t>
  </si>
  <si>
    <t>21.11.17</t>
  </si>
  <si>
    <t>PRZPIĘCIE - DYSK MONITORINGU</t>
  </si>
  <si>
    <t>22.11.17</t>
  </si>
  <si>
    <t>ZESTAWIENIE SZKÓD ZGŁ. DO MAGNUS BROKER SP. Z O.O./GMINA ZELÓW/2018 ROK</t>
  </si>
  <si>
    <t>BIBLIOTEK PUBLICZNA</t>
  </si>
  <si>
    <t>NAKŁADY ADAPTACYJNE/ZALANIE/AW. W-K.</t>
  </si>
  <si>
    <t>09.01.18</t>
  </si>
  <si>
    <t>MIENIE RUCHOME  + ZB</t>
  </si>
  <si>
    <t xml:space="preserve">ZESTAWIENIE SZKÓD ZGŁ. DO MAGNUS BROKER SP. Z O.O./GMINA ZELÓW/UBEZPIECZENIA KOMUNIKACYJNE </t>
  </si>
  <si>
    <t xml:space="preserve">Ubezpieczający </t>
  </si>
  <si>
    <t xml:space="preserve">Gmina Zelów </t>
  </si>
  <si>
    <t>03.03.2015</t>
  </si>
  <si>
    <t>13.09.2015</t>
  </si>
  <si>
    <t>14.02.2017</t>
  </si>
  <si>
    <t>11.09.2016</t>
  </si>
  <si>
    <t>10.10.2017</t>
  </si>
  <si>
    <t>OC</t>
  </si>
  <si>
    <t xml:space="preserve"> 
01.01.2019
01.01.2020
01.01.2021</t>
  </si>
  <si>
    <t xml:space="preserve">
31.12.2020
31.12.2021
31.12.2022</t>
  </si>
  <si>
    <t xml:space="preserve">
01.11.2018
01.11.2019
01.11.2020</t>
  </si>
  <si>
    <t xml:space="preserve"> 
31.10.2019
31.10.2020
31.10.2021</t>
  </si>
  <si>
    <t xml:space="preserve">
05.12.2018
05.12.2019
05.12.2020</t>
  </si>
  <si>
    <t xml:space="preserve"> 
04.12.2019
04.12.2020
04.12.2021</t>
  </si>
  <si>
    <t xml:space="preserve">
10.12.2018
05.12.2019
05.12.2020</t>
  </si>
  <si>
    <t xml:space="preserve">
16.10.2018
16.10.2019
16.10.2020</t>
  </si>
  <si>
    <t xml:space="preserve">
15.10.2019
15.10.2020
15.10.2021</t>
  </si>
  <si>
    <t xml:space="preserve"> 
13.12.2018
13.12.2019
13.12.2020</t>
  </si>
  <si>
    <t xml:space="preserve"> 
12.12.2019
12.12.2020
12.12.2021</t>
  </si>
  <si>
    <t>08.08.2018
08.08.2019
08.08.2020</t>
  </si>
  <si>
    <t>07.08.2019
07.08.2020
07.08.2021</t>
  </si>
  <si>
    <t xml:space="preserve">
13.09.2018
13.09.2019
13.09.2021</t>
  </si>
  <si>
    <t xml:space="preserve">
12.09.2019
12.09.2020
12.09.2021</t>
  </si>
  <si>
    <t>27.08.2018
27.08.2019
27.08.2020</t>
  </si>
  <si>
    <t>26.08.2019
26.08.2020
26.08.2021</t>
  </si>
  <si>
    <t>25.03.2019
25.03.2020
25.03.2021</t>
  </si>
  <si>
    <t>24.03.2020
24.03.2021
24.03.2022</t>
  </si>
  <si>
    <t>25.07.2019
25.07.2020
25.07.2021</t>
  </si>
  <si>
    <t>02.09.2018
02.09.2019 
02.09.2020</t>
  </si>
  <si>
    <t>01.09.2019
01.09.2020
01.09.2021</t>
  </si>
  <si>
    <t>18.08.2018
18.08.2019
18.08.2020</t>
  </si>
  <si>
    <t>17.08.2019
17.08.2020
17.08.2021</t>
  </si>
  <si>
    <t>26.07.2018
26.07.2019
26.07.20</t>
  </si>
  <si>
    <t xml:space="preserve">
15.04.2020
15.04.2021
15.04.2022
</t>
  </si>
  <si>
    <t xml:space="preserve">
13.04.2019
13.04.2020
13.04.2021
</t>
  </si>
  <si>
    <t>28.09.2018
28.09.2019
28.09.2020</t>
  </si>
  <si>
    <t>27.09.2019
27.09.2020
27.09.2021</t>
  </si>
  <si>
    <t>12.12.2018
12.12.2019
12.12.2020</t>
  </si>
  <si>
    <t>11.12.2019
11.12.2020
11.12.2021</t>
  </si>
  <si>
    <t>10.10.2018
10.10.2019
10.10.2020</t>
  </si>
  <si>
    <t>09.10.2019
09.10.2020
09.10.2021</t>
  </si>
  <si>
    <t>09.05.2018
09.05.2019
09.05.2020</t>
  </si>
  <si>
    <t>08.05.2019
08.05.2020
08.05.2021</t>
  </si>
  <si>
    <t>gaśnice, drzwi antywłamaniowe</t>
  </si>
  <si>
    <t>ul. Piotrkowska 12, 97-425 Zelów</t>
  </si>
  <si>
    <t>2009,2013,2014,2017</t>
  </si>
  <si>
    <t>co roku</t>
  </si>
  <si>
    <t>budynek GOPS</t>
  </si>
  <si>
    <t>w tym sprzęt obrony cywilnej i sprzęt przeciwpowodziowy 10000 zł; witacze 6 szt. 64 050,00 zł</t>
  </si>
  <si>
    <t>Liczba pracowników:  70</t>
  </si>
  <si>
    <t>1950 remont 2007-2011, 2015, 2017</t>
  </si>
  <si>
    <t>Pomnik Katyński (na koncie nr 016)</t>
  </si>
  <si>
    <t>Słup ogłoszeniowy z gzymsem OT/291/04210</t>
  </si>
  <si>
    <t>Budynek mieszkalny OT/110/04029</t>
  </si>
  <si>
    <t xml:space="preserve">Park przy Pl. Dąbrowskiego (ławki, kosze) </t>
  </si>
  <si>
    <t>2015,2016,2017</t>
  </si>
  <si>
    <t>Bujny Księże, działka nr 123 Gmina Zelów</t>
  </si>
  <si>
    <t>Plac zabaw Chajczyny OT/290/04193</t>
  </si>
  <si>
    <t>Chajczyny, działka nr 381 Gmina Zelów</t>
  </si>
  <si>
    <t>Plac zabaw przy ul. Szkolnej  w Zelowie OT/290/04235</t>
  </si>
  <si>
    <t>Dom Ludowy w Zalesiu OT/109/04238</t>
  </si>
  <si>
    <t>Kotłownia olejowa w budynku Domu Ludowego w Zalesiu OT/310/04237</t>
  </si>
  <si>
    <t>Budynek OSP Łęki OT/109/04206</t>
  </si>
  <si>
    <t>ok.1965</t>
  </si>
  <si>
    <t>Łęki 20</t>
  </si>
  <si>
    <t>Plac zabaw w Łobudzicach OT/290/04443</t>
  </si>
  <si>
    <t>Łobudzice, działka nr 134/4 gmina Zelów</t>
  </si>
  <si>
    <t>OPEL  Kociszew</t>
  </si>
  <si>
    <t>Movano</t>
  </si>
  <si>
    <t>W0VVSU605JB141527</t>
  </si>
  <si>
    <t>EBE TJ11</t>
  </si>
  <si>
    <t>21.12.2018
21.12.2019
21.12.2020</t>
  </si>
  <si>
    <t>20.12.2019
20.12.2020
20.12.2021</t>
  </si>
  <si>
    <t xml:space="preserve">155.317 </t>
  </si>
  <si>
    <t>Zestaw komputerowy FujitsuP556/2i5/8GB/1TB/W10Pro, monitor Benq LED 21,5'', UPS Fideltronik APFC 600VA - OT/491/04450 -pokój 118</t>
  </si>
  <si>
    <t>Zestaw komputerowy FujitsuP556/2i5/8GB/1TB/W10Pro, monitor Benq LED 21,5'', UPS Fideltronik APFC 600VA - OT/491/04451 - pokój 14</t>
  </si>
  <si>
    <t>Zestaw komputerowy FujitsuP556/2i5/8GB/1TB/W10Pro, monitor Benq LED 21,5'', UPS Fideltronik APFC 600VA - OT/491/04452 - pokój 119</t>
  </si>
  <si>
    <t>Drukarka Kyocera Ecosys P2040dn UM.IV-2/53</t>
  </si>
  <si>
    <t>Laptop Dell LATITUDE E 6420 - 3 szt.</t>
  </si>
  <si>
    <t>Router TP LINK</t>
  </si>
  <si>
    <t>769-22-26-912</t>
  </si>
  <si>
    <t>366145249</t>
  </si>
  <si>
    <t>Liczba pracowników:  12</t>
  </si>
  <si>
    <t>budynek ZUK</t>
  </si>
  <si>
    <t>4 gaśnice proszkowe, system alarmowy w dni robocze i całodobowo w dni wolne, kraty w dwóch oknach na parterze</t>
  </si>
  <si>
    <t>Żeromskiego 28</t>
  </si>
  <si>
    <t>brak</t>
  </si>
  <si>
    <t>Dąbrowskiego 10</t>
  </si>
  <si>
    <t>Pow 75 lat</t>
  </si>
  <si>
    <t>26.06.2018 r.</t>
  </si>
  <si>
    <t>Dobrowskiego 10</t>
  </si>
  <si>
    <t>Kilińskiego 15</t>
  </si>
  <si>
    <t>Kilińskiego 17</t>
  </si>
  <si>
    <t>Kilińskiego 82</t>
  </si>
  <si>
    <t>Kościuszki 17</t>
  </si>
  <si>
    <t>Kościuszki 28</t>
  </si>
  <si>
    <t>Kościuszki 30</t>
  </si>
  <si>
    <t>Kościuszki 47</t>
  </si>
  <si>
    <t>Kościuszki 73</t>
  </si>
  <si>
    <t>Kościuszki 73a</t>
  </si>
  <si>
    <t>Kościuszki 84</t>
  </si>
  <si>
    <t>Płocka 8</t>
  </si>
  <si>
    <t>Płocka 10</t>
  </si>
  <si>
    <t>Sienkiewicza 9</t>
  </si>
  <si>
    <t>137,09</t>
  </si>
  <si>
    <t>Sienkiewicza 13</t>
  </si>
  <si>
    <t>490,33</t>
  </si>
  <si>
    <t>Sienkiewicza 22b</t>
  </si>
  <si>
    <t>Sienkiewicza 22</t>
  </si>
  <si>
    <t>252,16</t>
  </si>
  <si>
    <t>Szkolna 5a</t>
  </si>
  <si>
    <t>171,24</t>
  </si>
  <si>
    <t>Św. Anny 12</t>
  </si>
  <si>
    <t>119,29</t>
  </si>
  <si>
    <t>Św. Anny 12 a</t>
  </si>
  <si>
    <t>Św. Anny 12a</t>
  </si>
  <si>
    <t>105,41</t>
  </si>
  <si>
    <t>Boczna 2</t>
  </si>
  <si>
    <t>134,19</t>
  </si>
  <si>
    <t>Szkolna 1b</t>
  </si>
  <si>
    <t>245,52</t>
  </si>
  <si>
    <t>Sienkiewicza 21</t>
  </si>
  <si>
    <t>118,47</t>
  </si>
  <si>
    <t>Zachodnia 25</t>
  </si>
  <si>
    <t>585,57</t>
  </si>
  <si>
    <t>Żeromskiego 9/21a</t>
  </si>
  <si>
    <t>Pow 80 lat</t>
  </si>
  <si>
    <t>179,59</t>
  </si>
  <si>
    <t>Piotrkowska 49</t>
  </si>
  <si>
    <t>140,45</t>
  </si>
  <si>
    <t>Piotrkowska 49a</t>
  </si>
  <si>
    <t>80,34</t>
  </si>
  <si>
    <t>Pożdżenice 107</t>
  </si>
  <si>
    <t>Pow 50 lat</t>
  </si>
  <si>
    <t>123,32</t>
  </si>
  <si>
    <t>DN Bujny Szlacheckie 51</t>
  </si>
  <si>
    <t>DN Bujny Szlacheckie</t>
  </si>
  <si>
    <t>181,78</t>
  </si>
  <si>
    <t>122,85</t>
  </si>
  <si>
    <t>Kilińskiego 16</t>
  </si>
  <si>
    <t>Piotrkowska 1</t>
  </si>
  <si>
    <t>Pow 100 lat</t>
  </si>
  <si>
    <t>Pabianicka 3</t>
  </si>
  <si>
    <t>Cmentarna 18</t>
  </si>
  <si>
    <t>Do 50 lat</t>
  </si>
  <si>
    <t xml:space="preserve">Wolności 1 </t>
  </si>
  <si>
    <t>40 lat</t>
  </si>
  <si>
    <t>Kilińskiego 18,18a</t>
  </si>
  <si>
    <t>Piotrkowska 13</t>
  </si>
  <si>
    <t>Wygiełzów 29</t>
  </si>
  <si>
    <t>Łobudzice 52a</t>
  </si>
  <si>
    <t>ogrodzenie z bramą</t>
  </si>
  <si>
    <t>teren wyłożony kostką</t>
  </si>
  <si>
    <t xml:space="preserve">wiata </t>
  </si>
  <si>
    <t>Pl. Dąbrowskiego 8</t>
  </si>
  <si>
    <t>Kilińskiego 18</t>
  </si>
  <si>
    <t>Kilińskiego 21</t>
  </si>
  <si>
    <t>Kilińskiego 26</t>
  </si>
  <si>
    <t>Kilińskiego 74</t>
  </si>
  <si>
    <t>Kościuszki 8</t>
  </si>
  <si>
    <t>Kościuszki 12</t>
  </si>
  <si>
    <t>Kościuszki 25</t>
  </si>
  <si>
    <t>Płocka 8/10</t>
  </si>
  <si>
    <t>Poznańska 71</t>
  </si>
  <si>
    <t>Poznańska 71a</t>
  </si>
  <si>
    <t>Nowy Rynek 8</t>
  </si>
  <si>
    <t>Do 40 lat</t>
  </si>
  <si>
    <t>Kościuszki 32</t>
  </si>
  <si>
    <t>Kościuszki 74</t>
  </si>
  <si>
    <t>Pow 40 lat</t>
  </si>
  <si>
    <t>Pawłowa 27</t>
  </si>
  <si>
    <t>Żeromskiego 3</t>
  </si>
  <si>
    <t>Kotłownia Wygiełzów 29</t>
  </si>
  <si>
    <t>SU netto</t>
  </si>
  <si>
    <t>19.11.2018
19.11.2019
19.11.2020</t>
  </si>
  <si>
    <t>18.11.2019
18.11.2020
18.11.2021</t>
  </si>
  <si>
    <t xml:space="preserve">17.12.2019
17.12.2020
17.12.2021 </t>
  </si>
  <si>
    <t>18.12.2018
18.12.2019
18.12.2020</t>
  </si>
  <si>
    <t>13.02.2019
13.02.2020
13.02.2021</t>
  </si>
  <si>
    <t>12.02.2020
12.02.2021
12.02.2022</t>
  </si>
  <si>
    <t>14.12.2018
14.12.2019
14.12.2020</t>
  </si>
  <si>
    <t>13.12.2019
13.12.2020
13.12.2021</t>
  </si>
  <si>
    <t>16.04.2019
16.04.2020
16.04.2021</t>
  </si>
  <si>
    <t>12.04.2020
12.04.2021
12.04.2022</t>
  </si>
  <si>
    <t xml:space="preserve"> 02.12.2018
02.12.2019
02.12.2020</t>
  </si>
  <si>
    <t>27.03.2019
27.03.2020
27.03.2021</t>
  </si>
  <si>
    <t>05.03.2019
05.03.2020
05.03.2021</t>
  </si>
  <si>
    <t xml:space="preserve"> 01.12.2019
01.12.2020
01.12.2021</t>
  </si>
  <si>
    <t>26.03.2020
26.03.2021
26.03.2021</t>
  </si>
  <si>
    <t>04.03.2020
04.03.2021
04.03.2022</t>
  </si>
  <si>
    <t xml:space="preserve"> 05.11.2016
05.11.2017
05.11.2017</t>
  </si>
  <si>
    <t xml:space="preserve"> 04.11.2017
04.11.2018
04.11.2018</t>
  </si>
  <si>
    <t xml:space="preserve"> 24.11.2018
24.11.2019
24.11.2020</t>
  </si>
  <si>
    <t>23.11.2019
23.11.2020
23.11.2021</t>
  </si>
  <si>
    <t xml:space="preserve"> 14.10.2019
14.10.2020
14.10.2021</t>
  </si>
  <si>
    <t>15.10.2018
15.10.2019
15.10.2020</t>
  </si>
  <si>
    <t>09.02.2018
09.02.2019
09.02.2020</t>
  </si>
  <si>
    <t>08.02.2019
08.02.2020
08.02.2021</t>
  </si>
  <si>
    <t>26.11.2018
26.11.2019
26.11.2021</t>
  </si>
  <si>
    <t>25.11.2019
25.11.2020
25.11.2021</t>
  </si>
  <si>
    <t>20.10.2019
20.10.2020
20.10.2021</t>
  </si>
  <si>
    <t>21.10.2018
21.10.2019
21.10.2020</t>
  </si>
  <si>
    <t xml:space="preserve"> 01.01.2019
01.01.2020
01.01.2021</t>
  </si>
  <si>
    <t>31.12.2020
31.12.2021
31.12.2022</t>
  </si>
  <si>
    <t xml:space="preserve"> 21.03.2020
21.03.2021
21.03.2022</t>
  </si>
  <si>
    <t>22.03.2019
22.03.2020
22.03.2021</t>
  </si>
  <si>
    <t>18.01.2019
18.01.2020
18.01.2021</t>
  </si>
  <si>
    <t>17.01.2020
17.01.2021
17.01.2022</t>
  </si>
  <si>
    <t>17.09.2019
17.09.2020
17.09.2021</t>
  </si>
  <si>
    <t>18.09.2018
18.09.2019
18.09.2020</t>
  </si>
  <si>
    <t>Modernizacja trybuny boiskowej</t>
  </si>
  <si>
    <t>dozór agencji ochrony całodobowy, kamera zewnętrzna - 1 szt.</t>
  </si>
  <si>
    <t>Telewizor Philips 49 cali</t>
  </si>
  <si>
    <t>Tablica interaktywna + moduł i akcesoria</t>
  </si>
  <si>
    <t>Rejestrator cyfrowy IP 4 kamery</t>
  </si>
  <si>
    <t>Zestaw mikrofonów</t>
  </si>
  <si>
    <t>Laptop Dell Vostro</t>
  </si>
  <si>
    <t>Laptop Dell Latidute</t>
  </si>
  <si>
    <r>
      <rPr>
        <sz val="10"/>
        <rFont val="Calibri"/>
        <family val="2"/>
      </rPr>
      <t>Tablica interaktywna</t>
    </r>
    <r>
      <rPr>
        <b/>
        <sz val="10"/>
        <rFont val="Calibri"/>
        <family val="2"/>
      </rPr>
      <t xml:space="preserve"> </t>
    </r>
  </si>
  <si>
    <r>
      <t xml:space="preserve">1. Wykaz sprzętu elektronicznego </t>
    </r>
    <r>
      <rPr>
        <b/>
        <i/>
        <u val="single"/>
        <sz val="10"/>
        <rFont val="Calibri"/>
        <family val="2"/>
      </rPr>
      <t>stacjonarnego</t>
    </r>
    <r>
      <rPr>
        <b/>
        <i/>
        <sz val="10"/>
        <rFont val="Calibri"/>
        <family val="2"/>
      </rPr>
      <t xml:space="preserve"> </t>
    </r>
  </si>
  <si>
    <r>
      <t xml:space="preserve">2. Wykaz sprzętu elektronicznego </t>
    </r>
    <r>
      <rPr>
        <b/>
        <i/>
        <u val="single"/>
        <sz val="10"/>
        <rFont val="Calibri"/>
        <family val="2"/>
      </rPr>
      <t>przenośnego</t>
    </r>
    <r>
      <rPr>
        <b/>
        <i/>
        <sz val="10"/>
        <rFont val="Calibri"/>
        <family val="2"/>
      </rPr>
      <t xml:space="preserve"> </t>
    </r>
  </si>
  <si>
    <r>
      <t>powierzchnia użytkowa              w m</t>
    </r>
    <r>
      <rPr>
        <b/>
        <vertAlign val="superscript"/>
        <sz val="11"/>
        <rFont val="Calibri"/>
        <family val="2"/>
      </rPr>
      <t>2</t>
    </r>
  </si>
  <si>
    <r>
      <t>tak/</t>
    </r>
    <r>
      <rPr>
        <strike/>
        <sz val="11"/>
        <rFont val="Calibri"/>
        <family val="2"/>
      </rPr>
      <t>nie</t>
    </r>
    <r>
      <rPr>
        <sz val="11"/>
        <rFont val="Calibri"/>
        <family val="2"/>
      </rPr>
      <t xml:space="preserve">* </t>
    </r>
  </si>
  <si>
    <r>
      <rPr>
        <b/>
        <u val="single"/>
        <sz val="11"/>
        <rFont val="Calibri"/>
        <family val="2"/>
      </rPr>
      <t>tak</t>
    </r>
    <r>
      <rPr>
        <sz val="11"/>
        <rFont val="Calibri"/>
        <family val="2"/>
      </rPr>
      <t xml:space="preserve">/nie* </t>
    </r>
  </si>
  <si>
    <r>
      <t>tak</t>
    </r>
    <r>
      <rPr>
        <strike/>
        <sz val="11"/>
        <rFont val="Calibri"/>
        <family val="2"/>
      </rPr>
      <t>/nie*</t>
    </r>
    <r>
      <rPr>
        <sz val="11"/>
        <rFont val="Calibri"/>
        <family val="2"/>
      </rPr>
      <t xml:space="preserve"> </t>
    </r>
  </si>
  <si>
    <r>
      <t>tak</t>
    </r>
    <r>
      <rPr>
        <sz val="11"/>
        <rFont val="Calibri"/>
        <family val="2"/>
      </rPr>
      <t xml:space="preserve">/nie* </t>
    </r>
  </si>
  <si>
    <r>
      <t>tak/</t>
    </r>
    <r>
      <rPr>
        <strike/>
        <sz val="11"/>
        <rFont val="Calibri"/>
        <family val="2"/>
      </rPr>
      <t xml:space="preserve">nie* </t>
    </r>
  </si>
  <si>
    <r>
      <t>tak</t>
    </r>
    <r>
      <rPr>
        <strike/>
        <sz val="11"/>
        <rFont val="Calibri"/>
        <family val="2"/>
      </rPr>
      <t xml:space="preserve">/nie* </t>
    </r>
  </si>
  <si>
    <r>
      <rPr>
        <strike/>
        <sz val="11"/>
        <rFont val="Calibri"/>
        <family val="2"/>
      </rPr>
      <t>tak/</t>
    </r>
    <r>
      <rPr>
        <sz val="11"/>
        <rFont val="Calibri"/>
        <family val="2"/>
      </rPr>
      <t xml:space="preserve">nie* </t>
    </r>
  </si>
  <si>
    <r>
      <rPr>
        <sz val="11"/>
        <rFont val="Calibri"/>
        <family val="2"/>
      </rPr>
      <t>tak</t>
    </r>
    <r>
      <rPr>
        <strike/>
        <sz val="11"/>
        <rFont val="Calibri"/>
        <family val="2"/>
      </rPr>
      <t xml:space="preserve">/nie* </t>
    </r>
  </si>
  <si>
    <t xml:space="preserve">Jelcz  Karczmy </t>
  </si>
  <si>
    <t>Jelcz  Zelów</t>
  </si>
  <si>
    <t xml:space="preserve">MAGIRUS DEUTZ  Bujny Szlacheckie </t>
  </si>
  <si>
    <t>WODOCIĄGI</t>
  </si>
  <si>
    <t>25.03.15</t>
  </si>
  <si>
    <t>ZASILACZ ANTENY WIFI</t>
  </si>
  <si>
    <t xml:space="preserve">Załącznik nr 5
tabela nr 1
wykaz budynków/budowli
</t>
  </si>
  <si>
    <t xml:space="preserve">                                                                                                                                                          Załącznik nr 5
                                                                                                                                                          tabela nr 2
wykaz środków trwałych, urządzenia, wyposażenia, zbiory biblioteczne, środki obrotowe, sprzęt muzyczny </t>
  </si>
  <si>
    <t>Załącznik nr 5
tabela nr 3
wykaz sprzętu elektronicznego</t>
  </si>
  <si>
    <t>Załącznik nr 5
tabela nr 4</t>
  </si>
  <si>
    <t xml:space="preserve">Załącznik nr 5
tabela nr 6
 sprzęt muzyczny </t>
  </si>
  <si>
    <t xml:space="preserve">Załącznik nr 5
tabela nr 7
 wykaz lokalizacji  </t>
  </si>
  <si>
    <r>
      <t>Przezciewpożarowe:</t>
    </r>
    <r>
      <rPr>
        <sz val="9"/>
        <rFont val="Calibri"/>
        <family val="2"/>
      </rPr>
      <t xml:space="preserve">            gaśnice proszkowe - 10 szt. gaśnice układu elektr. - 2 szt. gaśnica tłuszczów jadalnych - 1 szt.;    Hydranty - 5 szt.  Czujniki i urządzenia alarmowe.           </t>
    </r>
    <r>
      <rPr>
        <b/>
        <sz val="9"/>
        <rFont val="Calibri"/>
        <family val="2"/>
      </rPr>
      <t>Przeciwkradzieżowe:</t>
    </r>
    <r>
      <rPr>
        <sz val="9"/>
        <rFont val="Calibri"/>
        <family val="2"/>
      </rPr>
      <t xml:space="preserve">  Alarm, dozór część doby agencji ochrony, częściowe okratowanie okien (skretariat, dyrektror, wicedyrektor,pokój nauczycielski, biblioteka, magazyn i szatnie w-f).</t>
    </r>
  </si>
  <si>
    <t>2002 r. termomodernizacja</t>
  </si>
  <si>
    <r>
      <rPr>
        <b/>
        <sz val="10"/>
        <rFont val="Calibri"/>
        <family val="2"/>
      </rPr>
      <t>tak</t>
    </r>
    <r>
      <rPr>
        <sz val="10"/>
        <rFont val="Calibri"/>
        <family val="2"/>
      </rPr>
      <t xml:space="preserve"> </t>
    </r>
  </si>
  <si>
    <t>97-425 Zelów, Żeromskiego 4/10</t>
  </si>
  <si>
    <t>Budynek szkoły (nowa)</t>
  </si>
  <si>
    <t>Studnia głębinowa</t>
  </si>
  <si>
    <t>kotły olejowe</t>
  </si>
  <si>
    <t>Wygiełzów Nr 17, 97-425 Zelów</t>
  </si>
  <si>
    <t>Kotłownia (kotły olejowe)</t>
  </si>
  <si>
    <t>Budynki gospodarcze</t>
  </si>
  <si>
    <t>Zachodnia 25a</t>
  </si>
  <si>
    <t>Wygiełzów 19</t>
  </si>
  <si>
    <t>kotłownia ul. Żeromskiego 36</t>
  </si>
  <si>
    <t xml:space="preserve">6 gaśnic </t>
  </si>
  <si>
    <t>Garaże 2 szt ul. Żeromskiego 28</t>
  </si>
  <si>
    <t>Bujny Szlacheckie 36</t>
  </si>
  <si>
    <t>Pl. Dąbrowskiego 6 a</t>
  </si>
  <si>
    <t>Pl. Dąbrowskiego 6a</t>
  </si>
  <si>
    <t>DN Wygiełzów 16</t>
  </si>
  <si>
    <t xml:space="preserve">2 gaśnice </t>
  </si>
  <si>
    <t>Pl. Dąbrowskiego 7</t>
  </si>
  <si>
    <t>Pl. Dąbrowskiego 9</t>
  </si>
  <si>
    <t>Kilińskiego 18a</t>
  </si>
  <si>
    <t>Kilińskiego 4</t>
  </si>
  <si>
    <t>Kościuszki 27</t>
  </si>
  <si>
    <t>Sienkiewicza 4</t>
  </si>
  <si>
    <t>Sienkiewicza 13b</t>
  </si>
  <si>
    <t>Szkolna 7</t>
  </si>
  <si>
    <t>Środowiskowy Dom Samopomocy w Walewicach</t>
  </si>
  <si>
    <t>ul. Kościuszki 74, 97-425 Zelów</t>
  </si>
  <si>
    <t>ul. Żeromskiego 23, 97-425 Zelów</t>
  </si>
  <si>
    <t>Miejsko-Gminny Ośrodek Pomocy Społecznej w Zelowie</t>
  </si>
  <si>
    <t>ul.Piotrkowska 12, 97-425 Zelów</t>
  </si>
  <si>
    <t>Szkoła Podstawowa nr 4  w Zelowie</t>
  </si>
  <si>
    <t>ul.  Żeromskiego 53, 97- 425 Zelów</t>
  </si>
  <si>
    <t>ul. Kościuszki 57, 97-425 Zelów</t>
  </si>
  <si>
    <t>Szkoła Podstawowa nr 2 w Zelowie</t>
  </si>
  <si>
    <t>Zespół Szkół Ogólnokształcących w Zelowie</t>
  </si>
  <si>
    <t>ul. Kilińskiego 40, 97-425 Zelów</t>
  </si>
  <si>
    <t>Przedszkole Samorządowe nr 4 w Zelowie</t>
  </si>
  <si>
    <t>ul. Żeromskiego 4/10, 97-425 Zelów</t>
  </si>
  <si>
    <t>Kociszew 32, 97-425 Zelów</t>
  </si>
  <si>
    <t>Wygiełzów 17 ,97-425 Zelów</t>
  </si>
  <si>
    <t>Biblioteka Publiczna Miasta i Gminy w Zelowie</t>
  </si>
  <si>
    <t>Pl. Dąbrowskiego 9, 97-425 Zelów</t>
  </si>
  <si>
    <t xml:space="preserve">Zakład Usług Komunalnych w Zelowie Sp. z o.o. </t>
  </si>
  <si>
    <t>ul. Żeromskiego 28, 97-425 Zelów</t>
  </si>
  <si>
    <t>Szkoła Podstawowa nr 4 w Zelowie</t>
  </si>
  <si>
    <t>Zakład Usług Komunalnych w Zelowie Sp. z o.o.</t>
  </si>
  <si>
    <t>ul.Żeromskiego 28</t>
  </si>
  <si>
    <t>wykaz pojazdów</t>
  </si>
  <si>
    <t xml:space="preserve">Załącznik numer 5
tabela nr 5
 wykaz szkód </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</si>
</sst>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 numFmtId="166" formatCode="#,##0.00\ &quot;zł&quot;"/>
    <numFmt numFmtId="167" formatCode="#,###.00"/>
    <numFmt numFmtId="168" formatCode="#,##0.00\ _z_ł"/>
    <numFmt numFmtId="169" formatCode="d/mm/yyyy"/>
    <numFmt numFmtId="170" formatCode="#,##0.00&quot;     &quot;"/>
    <numFmt numFmtId="171" formatCode="#,##0.00&quot; zł&quot;;\-#,##0.00&quot; zł&quot;"/>
    <numFmt numFmtId="172" formatCode="0.0"/>
    <numFmt numFmtId="173" formatCode="_-* #,##0.0\ &quot;zł&quot;_-;\-* #,##0.0\ &quot;zł&quot;_-;_-* &quot;-&quot;??\ &quot;zł&quot;_-;_-@_-"/>
    <numFmt numFmtId="174" formatCode="_-* #,##0\ &quot;zł&quot;_-;\-* #,##0\ &quot;zł&quot;_-;_-* &quot;-&quot;??\ &quot;zł&quot;_-;_-@_-"/>
    <numFmt numFmtId="175" formatCode="_-* #,##0.000\ &quot;zł&quot;_-;\-* #,##0.000\ &quot;zł&quot;_-;_-* &quot;-&quot;??\ &quot;zł&quot;_-;_-@_-"/>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0.00&quot; zł&quot;;[Red]\-#,##0.00&quot; zł&quot;"/>
    <numFmt numFmtId="181" formatCode="#,##0.00\ [$zł-415];[Red]\-#,##0.00\ [$zł-415]"/>
    <numFmt numFmtId="182" formatCode="_-* #,##0.00\ [$zł-415]_-;\-* #,##0.00\ [$zł-415]_-;_-* &quot;-&quot;??\ [$zł-415]_-;_-@_-"/>
    <numFmt numFmtId="183" formatCode="_-* #,##0.00\ [$zł-415]_-;\-* #,##0.00\ [$zł-415]_-;_-* \-??\ [$zł-415]_-;_-@_-"/>
    <numFmt numFmtId="184" formatCode="mm/d/yyyy"/>
  </numFmts>
  <fonts count="59">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Ascom Frutiger-Light"/>
      <family val="0"/>
    </font>
    <font>
      <sz val="10"/>
      <name val="Calibri"/>
      <family val="2"/>
    </font>
    <font>
      <b/>
      <sz val="10"/>
      <name val="Calibri"/>
      <family val="2"/>
    </font>
    <font>
      <sz val="8"/>
      <name val="Arial"/>
      <family val="2"/>
    </font>
    <font>
      <b/>
      <sz val="11"/>
      <name val="Calibri"/>
      <family val="2"/>
    </font>
    <font>
      <sz val="11"/>
      <name val="Calibri Light"/>
      <family val="2"/>
    </font>
    <font>
      <b/>
      <sz val="11"/>
      <name val="Calibri Light"/>
      <family val="2"/>
    </font>
    <font>
      <b/>
      <i/>
      <sz val="10"/>
      <name val="Calibri"/>
      <family val="2"/>
    </font>
    <font>
      <b/>
      <i/>
      <u val="single"/>
      <sz val="10"/>
      <name val="Calibri"/>
      <family val="2"/>
    </font>
    <font>
      <b/>
      <sz val="14"/>
      <name val="Arial"/>
      <family val="2"/>
    </font>
    <font>
      <sz val="11"/>
      <name val="Calibri"/>
      <family val="2"/>
    </font>
    <font>
      <strike/>
      <sz val="11"/>
      <name val="Calibri"/>
      <family val="2"/>
    </font>
    <font>
      <b/>
      <vertAlign val="superscript"/>
      <sz val="11"/>
      <name val="Calibri"/>
      <family val="2"/>
    </font>
    <font>
      <b/>
      <u val="single"/>
      <sz val="11"/>
      <name val="Calibri"/>
      <family val="2"/>
    </font>
    <font>
      <b/>
      <sz val="14"/>
      <name val="Calibri"/>
      <family val="2"/>
    </font>
    <font>
      <sz val="14"/>
      <name val="Calibri"/>
      <family val="2"/>
    </font>
    <font>
      <b/>
      <sz val="9"/>
      <name val="Calibri"/>
      <family val="2"/>
    </font>
    <font>
      <sz val="9"/>
      <name val="Calibri"/>
      <family val="2"/>
    </font>
    <font>
      <sz val="10"/>
      <color indexed="8"/>
      <name val="Calibri"/>
      <family val="2"/>
    </font>
    <font>
      <i/>
      <sz val="10"/>
      <name val="Calibri"/>
      <family val="2"/>
    </font>
    <font>
      <u val="single"/>
      <sz val="10"/>
      <color indexed="12"/>
      <name val="Arial"/>
      <family val="2"/>
    </font>
    <font>
      <u val="single"/>
      <sz val="10"/>
      <color indexed="20"/>
      <name val="Arial"/>
      <family val="2"/>
    </font>
    <font>
      <sz val="10"/>
      <color indexed="10"/>
      <name val="Calibri"/>
      <family val="2"/>
    </font>
    <font>
      <sz val="11"/>
      <color indexed="8"/>
      <name val="Calibri"/>
      <family val="2"/>
    </font>
    <font>
      <sz val="11"/>
      <color indexed="8"/>
      <name val="Calibri Light"/>
      <family val="2"/>
    </font>
    <font>
      <b/>
      <sz val="11"/>
      <color indexed="8"/>
      <name val="Calibri Light"/>
      <family val="2"/>
    </font>
    <font>
      <i/>
      <sz val="11"/>
      <name val="Calibri"/>
      <family val="2"/>
    </font>
    <font>
      <i/>
      <sz val="11"/>
      <color indexed="10"/>
      <name val="Calibri"/>
      <family val="2"/>
    </font>
    <font>
      <sz val="11"/>
      <color indexed="10"/>
      <name val="Calibri"/>
      <family val="2"/>
    </font>
    <font>
      <i/>
      <sz val="11"/>
      <color indexed="8"/>
      <name val="Calibri"/>
      <family val="2"/>
    </font>
    <font>
      <b/>
      <sz val="11"/>
      <color indexed="8"/>
      <name val="Calibri"/>
      <family val="2"/>
    </font>
    <font>
      <b/>
      <strike/>
      <sz val="11"/>
      <name val="Calibri"/>
      <family val="2"/>
    </font>
    <font>
      <b/>
      <i/>
      <sz val="11"/>
      <name val="Calibri"/>
      <family val="2"/>
    </font>
    <font>
      <b/>
      <sz val="11"/>
      <color indexed="10"/>
      <name val="Calibri"/>
      <family val="2"/>
    </font>
    <font>
      <u val="single"/>
      <sz val="10"/>
      <color theme="10"/>
      <name val="Arial"/>
      <family val="2"/>
    </font>
    <font>
      <u val="single"/>
      <sz val="10"/>
      <color theme="11"/>
      <name val="Arial"/>
      <family val="2"/>
    </font>
    <font>
      <sz val="11"/>
      <color rgb="FF000000"/>
      <name val="Calibri"/>
      <family val="2"/>
    </font>
    <font>
      <sz val="11"/>
      <color theme="1"/>
      <name val="Calibri Light"/>
      <family val="2"/>
    </font>
    <font>
      <b/>
      <sz val="11"/>
      <color theme="1"/>
      <name val="Calibri Light"/>
      <family val="2"/>
    </font>
    <font>
      <sz val="11"/>
      <color rgb="FFFF0000"/>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rgb="FFFFFFFF"/>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style="thin"/>
      <right>
        <color indexed="63"/>
      </right>
      <top style="thin"/>
      <bottom>
        <color indexed="63"/>
      </botto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color indexed="8"/>
      </left>
      <right style="thin"/>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color indexed="8"/>
      </left>
      <right style="thin">
        <color indexed="8"/>
      </right>
      <top style="thin"/>
      <bottom style="thin"/>
    </border>
    <border>
      <left style="thin">
        <color indexed="8"/>
      </left>
      <right>
        <color indexed="63"/>
      </right>
      <top style="thin"/>
      <bottom style="thin"/>
    </border>
    <border>
      <left>
        <color indexed="63"/>
      </left>
      <right>
        <color indexed="63"/>
      </right>
      <top>
        <color indexed="63"/>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2" fillId="0" borderId="0" applyNumberFormat="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0" fillId="0" borderId="0">
      <alignment/>
      <protection/>
    </xf>
    <xf numFmtId="0" fontId="12" fillId="20" borderId="1" applyNumberFormat="0" applyAlignment="0" applyProtection="0"/>
    <xf numFmtId="0" fontId="53" fillId="0" borderId="0" applyNumberFormat="0" applyFill="0" applyBorder="0" applyAlignment="0" applyProtection="0"/>
    <xf numFmtId="9" fontId="0" fillId="0" borderId="0" applyFill="0" applyBorder="0" applyAlignment="0" applyProtection="0"/>
    <xf numFmtId="0" fontId="18" fillId="0" borderId="0">
      <alignment/>
      <protection/>
    </xf>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44" fontId="0" fillId="0" borderId="0" applyFill="0" applyBorder="0" applyAlignment="0" applyProtection="0"/>
    <xf numFmtId="44" fontId="0" fillId="0" borderId="0" applyFill="0" applyBorder="0" applyAlignment="0" applyProtection="0"/>
    <xf numFmtId="44" fontId="0" fillId="0" borderId="0" applyFill="0" applyBorder="0" applyAlignment="0" applyProtection="0"/>
    <xf numFmtId="0" fontId="17" fillId="3" borderId="0" applyNumberFormat="0" applyBorder="0" applyAlignment="0" applyProtection="0"/>
  </cellStyleXfs>
  <cellXfs count="561">
    <xf numFmtId="0" fontId="0" fillId="0" borderId="0" xfId="0" applyAlignment="1">
      <alignment/>
    </xf>
    <xf numFmtId="0" fontId="25" fillId="0" borderId="0" xfId="0" applyFont="1" applyFill="1" applyAlignment="1">
      <alignment vertical="center"/>
    </xf>
    <xf numFmtId="0" fontId="19" fillId="0" borderId="0" xfId="0" applyFont="1" applyFill="1" applyAlignment="1">
      <alignment horizontal="left" vertical="center" wrapText="1"/>
    </xf>
    <xf numFmtId="0" fontId="19" fillId="0" borderId="0" xfId="0" applyFont="1" applyAlignment="1">
      <alignment/>
    </xf>
    <xf numFmtId="0" fontId="19" fillId="0" borderId="10" xfId="0" applyFont="1" applyFill="1" applyBorder="1" applyAlignment="1">
      <alignment horizontal="left" vertical="center"/>
    </xf>
    <xf numFmtId="0" fontId="19" fillId="0" borderId="10" xfId="0" applyFont="1" applyFill="1" applyBorder="1" applyAlignment="1">
      <alignment horizontal="center" vertical="center"/>
    </xf>
    <xf numFmtId="0" fontId="19" fillId="24" borderId="10" xfId="0" applyFont="1" applyFill="1" applyBorder="1" applyAlignment="1">
      <alignment horizontal="left" vertical="center" wrapText="1"/>
    </xf>
    <xf numFmtId="0" fontId="20" fillId="0" borderId="10" xfId="0" applyFont="1" applyFill="1" applyBorder="1" applyAlignment="1">
      <alignment horizontal="center" vertical="center"/>
    </xf>
    <xf numFmtId="0" fontId="19" fillId="24" borderId="10" xfId="0" applyFont="1" applyFill="1" applyBorder="1" applyAlignment="1">
      <alignment horizontal="center" vertical="center" wrapText="1"/>
    </xf>
    <xf numFmtId="0" fontId="20" fillId="24" borderId="10" xfId="0" applyFont="1" applyFill="1" applyBorder="1" applyAlignment="1">
      <alignment horizontal="left" vertical="center" wrapText="1"/>
    </xf>
    <xf numFmtId="0" fontId="20" fillId="0" borderId="10" xfId="0" applyFont="1" applyBorder="1" applyAlignment="1">
      <alignment horizontal="left" vertical="center" wrapText="1"/>
    </xf>
    <xf numFmtId="0" fontId="20" fillId="0" borderId="10" xfId="0" applyFont="1" applyBorder="1" applyAlignment="1">
      <alignment horizontal="center" vertical="center"/>
    </xf>
    <xf numFmtId="0" fontId="22" fillId="0" borderId="10" xfId="0" applyFont="1" applyFill="1" applyBorder="1" applyAlignment="1">
      <alignment horizontal="center" vertical="center" wrapText="1"/>
    </xf>
    <xf numFmtId="0" fontId="19" fillId="25" borderId="10" xfId="0" applyFont="1" applyFill="1" applyBorder="1" applyAlignment="1">
      <alignment horizontal="center" vertical="center" wrapText="1"/>
    </xf>
    <xf numFmtId="0" fontId="20" fillId="25" borderId="10" xfId="0" applyFont="1" applyFill="1" applyBorder="1" applyAlignment="1">
      <alignment horizontal="left" vertical="center" wrapText="1"/>
    </xf>
    <xf numFmtId="166" fontId="40" fillId="24" borderId="0" xfId="0" applyNumberFormat="1" applyFont="1" applyFill="1" applyAlignment="1">
      <alignment/>
    </xf>
    <xf numFmtId="0" fontId="19" fillId="0" borderId="10" xfId="0" applyFont="1" applyBorder="1" applyAlignment="1">
      <alignment horizontal="left" vertical="center"/>
    </xf>
    <xf numFmtId="172" fontId="19" fillId="0" borderId="10" xfId="0" applyNumberFormat="1" applyFont="1" applyBorder="1" applyAlignment="1">
      <alignment horizontal="left" vertical="center" wrapText="1"/>
    </xf>
    <xf numFmtId="0" fontId="28"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0" fillId="24"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1" xfId="0" applyFont="1" applyFill="1" applyBorder="1" applyAlignment="1">
      <alignment vertical="center" wrapText="1"/>
    </xf>
    <xf numFmtId="2" fontId="19" fillId="0" borderId="11" xfId="0" applyNumberFormat="1" applyFont="1" applyFill="1" applyBorder="1" applyAlignment="1">
      <alignment vertical="center" wrapText="1"/>
    </xf>
    <xf numFmtId="0" fontId="19" fillId="0" borderId="12" xfId="0" applyFont="1" applyFill="1" applyBorder="1" applyAlignment="1">
      <alignment vertical="center" wrapText="1"/>
    </xf>
    <xf numFmtId="2" fontId="19" fillId="0" borderId="12" xfId="0" applyNumberFormat="1" applyFont="1" applyFill="1" applyBorder="1" applyAlignment="1">
      <alignment vertical="center" wrapText="1"/>
    </xf>
    <xf numFmtId="0" fontId="19" fillId="0" borderId="10" xfId="0" applyFont="1" applyBorder="1" applyAlignment="1">
      <alignment horizontal="center" vertical="center"/>
    </xf>
    <xf numFmtId="0" fontId="19" fillId="0" borderId="10" xfId="0" applyFont="1" applyBorder="1" applyAlignment="1">
      <alignment horizontal="left" vertical="center" wrapText="1"/>
    </xf>
    <xf numFmtId="0" fontId="19" fillId="26" borderId="0" xfId="0" applyFont="1" applyFill="1" applyAlignment="1">
      <alignment/>
    </xf>
    <xf numFmtId="0" fontId="19" fillId="25" borderId="0" xfId="0" applyFont="1" applyFill="1" applyAlignment="1">
      <alignment/>
    </xf>
    <xf numFmtId="0" fontId="19" fillId="25" borderId="10" xfId="0" applyFont="1" applyFill="1" applyBorder="1" applyAlignment="1">
      <alignment horizontal="center" vertical="center"/>
    </xf>
    <xf numFmtId="0" fontId="19" fillId="25" borderId="13" xfId="0" applyFont="1" applyFill="1" applyBorder="1" applyAlignment="1">
      <alignment horizontal="left" vertical="center" wrapText="1"/>
    </xf>
    <xf numFmtId="166" fontId="19" fillId="25" borderId="10" xfId="0" applyNumberFormat="1" applyFont="1" applyFill="1" applyBorder="1" applyAlignment="1" quotePrefix="1">
      <alignment horizontal="right" vertical="center"/>
    </xf>
    <xf numFmtId="0" fontId="28" fillId="25" borderId="10"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49" fontId="0" fillId="0" borderId="0" xfId="0" applyNumberFormat="1" applyAlignment="1">
      <alignment horizontal="center" vertical="center"/>
    </xf>
    <xf numFmtId="0" fontId="28" fillId="27" borderId="0" xfId="0" applyFont="1" applyFill="1" applyAlignment="1">
      <alignment vertical="center"/>
    </xf>
    <xf numFmtId="168" fontId="22" fillId="2" borderId="11" xfId="0" applyNumberFormat="1" applyFont="1" applyFill="1" applyBorder="1" applyAlignment="1">
      <alignment horizontal="right" vertical="center" wrapText="1"/>
    </xf>
    <xf numFmtId="0" fontId="19" fillId="0" borderId="0" xfId="0" applyFont="1" applyAlignment="1">
      <alignment/>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166" fontId="19" fillId="0" borderId="0" xfId="0" applyNumberFormat="1" applyFont="1" applyAlignment="1">
      <alignment/>
    </xf>
    <xf numFmtId="0" fontId="28" fillId="25" borderId="10" xfId="0" applyFont="1" applyFill="1" applyBorder="1" applyAlignment="1">
      <alignment horizontal="center" vertical="center"/>
    </xf>
    <xf numFmtId="0" fontId="28" fillId="25" borderId="11" xfId="0" applyFont="1" applyFill="1" applyBorder="1" applyAlignment="1">
      <alignment horizontal="center" vertical="center" wrapText="1"/>
    </xf>
    <xf numFmtId="0" fontId="54" fillId="25" borderId="10" xfId="0" applyFont="1" applyFill="1" applyBorder="1" applyAlignment="1">
      <alignment horizontal="center" vertical="center"/>
    </xf>
    <xf numFmtId="49" fontId="54" fillId="25" borderId="10" xfId="0" applyNumberFormat="1" applyFont="1" applyFill="1" applyBorder="1" applyAlignment="1">
      <alignment horizontal="center" vertical="center"/>
    </xf>
    <xf numFmtId="0" fontId="54" fillId="25" borderId="0" xfId="0" applyFont="1" applyFill="1" applyAlignment="1">
      <alignment horizontal="center" vertical="center"/>
    </xf>
    <xf numFmtId="0" fontId="55" fillId="0" borderId="0" xfId="0" applyFont="1" applyFill="1" applyAlignment="1">
      <alignment horizontal="center" vertical="center" wrapText="1"/>
    </xf>
    <xf numFmtId="0"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166" fontId="56" fillId="0"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166" fontId="23" fillId="25" borderId="10" xfId="0" applyNumberFormat="1" applyFont="1" applyFill="1" applyBorder="1" applyAlignment="1">
      <alignment horizontal="center" vertical="center" wrapText="1"/>
    </xf>
    <xf numFmtId="0" fontId="23" fillId="25" borderId="14" xfId="0" applyFont="1" applyFill="1" applyBorder="1" applyAlignment="1">
      <alignment horizontal="center" vertical="center" wrapText="1"/>
    </xf>
    <xf numFmtId="0" fontId="56" fillId="0" borderId="0" xfId="0" applyNumberFormat="1" applyFont="1" applyFill="1" applyBorder="1" applyAlignment="1">
      <alignment horizontal="center" vertical="center" wrapText="1"/>
    </xf>
    <xf numFmtId="0" fontId="23" fillId="25" borderId="0" xfId="0" applyFont="1" applyFill="1" applyBorder="1" applyAlignment="1">
      <alignment horizontal="center" vertical="center" wrapText="1"/>
    </xf>
    <xf numFmtId="166" fontId="24" fillId="25" borderId="10" xfId="0" applyNumberFormat="1" applyFont="1" applyFill="1" applyBorder="1" applyAlignment="1">
      <alignment horizontal="center" vertical="center" wrapText="1"/>
    </xf>
    <xf numFmtId="166" fontId="23" fillId="25" borderId="0" xfId="62" applyNumberFormat="1" applyFont="1" applyFill="1" applyBorder="1" applyAlignment="1" applyProtection="1">
      <alignment horizontal="center" vertical="center" wrapText="1"/>
      <protection/>
    </xf>
    <xf numFmtId="0" fontId="23" fillId="25" borderId="15"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6" fillId="0" borderId="0" xfId="0" applyFont="1" applyFill="1" applyBorder="1" applyAlignment="1">
      <alignment vertical="center" wrapText="1"/>
    </xf>
    <xf numFmtId="0" fontId="55" fillId="25" borderId="10" xfId="0" applyFont="1" applyFill="1" applyBorder="1" applyAlignment="1">
      <alignment horizontal="center" vertical="center" wrapText="1"/>
    </xf>
    <xf numFmtId="166" fontId="55" fillId="0" borderId="0" xfId="0" applyNumberFormat="1" applyFont="1" applyFill="1" applyAlignment="1">
      <alignment horizontal="center" vertical="center" wrapText="1"/>
    </xf>
    <xf numFmtId="0" fontId="56" fillId="0" borderId="0" xfId="0" applyFont="1" applyFill="1" applyAlignment="1">
      <alignment horizontal="center" vertical="center" wrapText="1"/>
    </xf>
    <xf numFmtId="49" fontId="0" fillId="25" borderId="0" xfId="0" applyNumberFormat="1" applyFill="1" applyAlignment="1">
      <alignment horizontal="center" vertical="center"/>
    </xf>
    <xf numFmtId="0" fontId="0" fillId="25" borderId="0" xfId="0" applyFill="1" applyAlignment="1">
      <alignment horizontal="center" vertical="center"/>
    </xf>
    <xf numFmtId="0" fontId="0" fillId="25" borderId="0" xfId="0" applyFill="1" applyAlignment="1">
      <alignment wrapText="1"/>
    </xf>
    <xf numFmtId="0" fontId="0" fillId="25" borderId="0" xfId="0" applyFill="1" applyAlignment="1">
      <alignment/>
    </xf>
    <xf numFmtId="0" fontId="28" fillId="0" borderId="10" xfId="0" applyFont="1" applyBorder="1" applyAlignment="1">
      <alignment horizontal="center" vertical="center"/>
    </xf>
    <xf numFmtId="0" fontId="28" fillId="0" borderId="10" xfId="0" applyFont="1" applyBorder="1" applyAlignment="1">
      <alignment horizontal="center" vertical="center" wrapText="1"/>
    </xf>
    <xf numFmtId="0" fontId="28" fillId="25" borderId="10" xfId="0" applyFont="1" applyFill="1" applyBorder="1" applyAlignment="1">
      <alignment horizontal="center" vertical="center" wrapText="1"/>
    </xf>
    <xf numFmtId="49" fontId="28" fillId="25" borderId="10" xfId="0" applyNumberFormat="1" applyFont="1" applyFill="1" applyBorder="1" applyAlignment="1">
      <alignment horizontal="center" vertical="center"/>
    </xf>
    <xf numFmtId="0" fontId="22" fillId="25" borderId="11" xfId="0" applyFont="1" applyFill="1" applyBorder="1" applyAlignment="1">
      <alignment horizontal="center" vertical="center" wrapText="1"/>
    </xf>
    <xf numFmtId="0" fontId="19" fillId="25" borderId="10" xfId="0" applyFont="1" applyFill="1" applyBorder="1" applyAlignment="1">
      <alignment horizontal="left" vertical="center" wrapText="1"/>
    </xf>
    <xf numFmtId="166" fontId="19" fillId="25" borderId="10" xfId="0" applyNumberFormat="1" applyFont="1" applyFill="1" applyBorder="1" applyAlignment="1">
      <alignment horizontal="right" vertical="center"/>
    </xf>
    <xf numFmtId="166" fontId="19" fillId="25" borderId="13" xfId="0" applyNumberFormat="1" applyFont="1" applyFill="1" applyBorder="1" applyAlignment="1">
      <alignment horizontal="right" vertical="center"/>
    </xf>
    <xf numFmtId="44" fontId="19" fillId="25" borderId="10" xfId="62" applyFont="1" applyFill="1" applyBorder="1" applyAlignment="1">
      <alignment horizontal="right" vertical="center"/>
    </xf>
    <xf numFmtId="166" fontId="19" fillId="25" borderId="13" xfId="0" applyNumberFormat="1" applyFont="1" applyFill="1" applyBorder="1" applyAlignment="1" quotePrefix="1">
      <alignment horizontal="right" vertical="center"/>
    </xf>
    <xf numFmtId="0" fontId="19" fillId="25" borderId="10" xfId="0" applyFont="1" applyFill="1" applyBorder="1" applyAlignment="1">
      <alignment/>
    </xf>
    <xf numFmtId="166" fontId="40" fillId="28" borderId="10" xfId="0" applyNumberFormat="1" applyFont="1" applyFill="1" applyBorder="1" applyAlignment="1">
      <alignment/>
    </xf>
    <xf numFmtId="0" fontId="20" fillId="28" borderId="10" xfId="0" applyFont="1" applyFill="1" applyBorder="1" applyAlignment="1">
      <alignment/>
    </xf>
    <xf numFmtId="166" fontId="20" fillId="28" borderId="10" xfId="0" applyNumberFormat="1" applyFont="1" applyFill="1" applyBorder="1" applyAlignment="1">
      <alignment/>
    </xf>
    <xf numFmtId="164" fontId="20" fillId="28" borderId="10" xfId="0" applyNumberFormat="1" applyFont="1" applyFill="1" applyBorder="1" applyAlignment="1">
      <alignment/>
    </xf>
    <xf numFmtId="0" fontId="28" fillId="0" borderId="10" xfId="0" applyFont="1" applyFill="1" applyBorder="1" applyAlignment="1">
      <alignment horizontal="left" vertical="center" wrapText="1"/>
    </xf>
    <xf numFmtId="44" fontId="28" fillId="0" borderId="10" xfId="65" applyFont="1" applyFill="1" applyBorder="1" applyAlignment="1">
      <alignment horizontal="center" vertical="center" wrapText="1"/>
    </xf>
    <xf numFmtId="0" fontId="44"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24" borderId="10" xfId="0" applyFont="1" applyFill="1" applyBorder="1" applyAlignment="1">
      <alignment horizontal="left" vertical="center" wrapText="1"/>
    </xf>
    <xf numFmtId="8" fontId="28" fillId="0" borderId="10" xfId="65" applyNumberFormat="1" applyFont="1" applyFill="1" applyBorder="1" applyAlignment="1">
      <alignment horizontal="right" vertical="center" wrapText="1"/>
    </xf>
    <xf numFmtId="0" fontId="28" fillId="0" borderId="0" xfId="0" applyFont="1" applyBorder="1" applyAlignment="1">
      <alignment horizontal="center" vertical="center"/>
    </xf>
    <xf numFmtId="0" fontId="28" fillId="0" borderId="0" xfId="0" applyFont="1" applyFill="1" applyBorder="1" applyAlignment="1">
      <alignment horizontal="center" vertical="center"/>
    </xf>
    <xf numFmtId="180" fontId="28" fillId="0" borderId="11" xfId="0" applyNumberFormat="1" applyFont="1" applyBorder="1" applyAlignment="1">
      <alignment/>
    </xf>
    <xf numFmtId="0" fontId="28" fillId="0" borderId="0" xfId="0" applyFont="1" applyFill="1" applyAlignment="1">
      <alignment horizontal="center" vertical="center"/>
    </xf>
    <xf numFmtId="0" fontId="28" fillId="0" borderId="16" xfId="0" applyFont="1" applyFill="1" applyBorder="1" applyAlignment="1">
      <alignment horizontal="center" vertical="center"/>
    </xf>
    <xf numFmtId="0" fontId="22" fillId="0" borderId="16" xfId="0" applyFont="1" applyBorder="1" applyAlignment="1">
      <alignment horizontal="center" vertical="center"/>
    </xf>
    <xf numFmtId="0" fontId="22" fillId="0" borderId="0" xfId="0" applyFont="1" applyAlignment="1">
      <alignment horizontal="center" vertical="center"/>
    </xf>
    <xf numFmtId="0" fontId="28" fillId="29" borderId="10" xfId="0" applyFont="1" applyFill="1" applyBorder="1" applyAlignment="1">
      <alignment horizontal="center" vertical="center"/>
    </xf>
    <xf numFmtId="0" fontId="28" fillId="29" borderId="0" xfId="0" applyFont="1" applyFill="1" applyBorder="1" applyAlignment="1">
      <alignment horizontal="center" vertical="center"/>
    </xf>
    <xf numFmtId="0" fontId="28" fillId="29" borderId="0" xfId="0" applyFont="1" applyFill="1" applyAlignment="1">
      <alignment horizontal="center" vertical="center"/>
    </xf>
    <xf numFmtId="0" fontId="28" fillId="0" borderId="0" xfId="0" applyFont="1" applyAlignment="1">
      <alignment horizontal="center" vertical="center"/>
    </xf>
    <xf numFmtId="0" fontId="57" fillId="0" borderId="10" xfId="0" applyFont="1" applyBorder="1" applyAlignment="1">
      <alignment horizontal="center" vertical="center" wrapText="1"/>
    </xf>
    <xf numFmtId="0" fontId="28" fillId="0" borderId="13" xfId="0" applyFont="1" applyBorder="1" applyAlignment="1">
      <alignment horizontal="center" vertical="center"/>
    </xf>
    <xf numFmtId="0" fontId="28" fillId="29" borderId="17" xfId="0" applyFont="1" applyFill="1" applyBorder="1" applyAlignment="1">
      <alignment horizontal="center" vertical="center"/>
    </xf>
    <xf numFmtId="0" fontId="28" fillId="0" borderId="11" xfId="0" applyFont="1" applyFill="1" applyBorder="1" applyAlignment="1">
      <alignment horizontal="left" vertical="center" wrapText="1"/>
    </xf>
    <xf numFmtId="165" fontId="28" fillId="0" borderId="11" xfId="0" applyNumberFormat="1" applyFont="1" applyBorder="1" applyAlignment="1">
      <alignment horizontal="center" vertical="center"/>
    </xf>
    <xf numFmtId="4" fontId="28" fillId="0" borderId="11" xfId="0" applyNumberFormat="1" applyFont="1" applyFill="1" applyBorder="1" applyAlignment="1">
      <alignment horizontal="center" vertical="center" wrapText="1"/>
    </xf>
    <xf numFmtId="0" fontId="28" fillId="0" borderId="11" xfId="0" applyFont="1" applyBorder="1" applyAlignment="1">
      <alignment horizontal="center" vertical="center"/>
    </xf>
    <xf numFmtId="0" fontId="28" fillId="0" borderId="11" xfId="0" applyFont="1" applyBorder="1" applyAlignment="1">
      <alignment horizontal="center" vertical="center" wrapText="1"/>
    </xf>
    <xf numFmtId="0" fontId="28" fillId="0" borderId="18" xfId="0" applyFont="1" applyBorder="1" applyAlignment="1">
      <alignment horizontal="center" vertical="center"/>
    </xf>
    <xf numFmtId="0" fontId="28" fillId="0" borderId="17" xfId="0" applyFont="1" applyBorder="1" applyAlignment="1">
      <alignment horizontal="center" vertical="center"/>
    </xf>
    <xf numFmtId="0" fontId="22" fillId="0" borderId="17" xfId="0" applyFont="1" applyBorder="1" applyAlignment="1">
      <alignment horizontal="center" vertical="center"/>
    </xf>
    <xf numFmtId="0" fontId="28" fillId="8" borderId="17" xfId="0" applyFont="1" applyFill="1" applyBorder="1" applyAlignment="1">
      <alignment horizontal="center" vertical="center"/>
    </xf>
    <xf numFmtId="0" fontId="28" fillId="8" borderId="0" xfId="0" applyFont="1" applyFill="1" applyAlignment="1">
      <alignment horizontal="center" vertical="center"/>
    </xf>
    <xf numFmtId="0" fontId="28" fillId="0" borderId="0" xfId="0" applyFont="1" applyAlignment="1">
      <alignment horizontal="center"/>
    </xf>
    <xf numFmtId="0" fontId="28" fillId="0" borderId="0" xfId="0" applyFont="1" applyAlignment="1">
      <alignment/>
    </xf>
    <xf numFmtId="4" fontId="28" fillId="0" borderId="0" xfId="0" applyNumberFormat="1" applyFont="1" applyAlignment="1">
      <alignment horizontal="center"/>
    </xf>
    <xf numFmtId="0" fontId="22" fillId="0" borderId="11" xfId="0" applyFont="1" applyFill="1" applyBorder="1" applyAlignment="1">
      <alignment horizontal="left" vertical="center" wrapText="1"/>
    </xf>
    <xf numFmtId="0" fontId="22" fillId="0" borderId="11" xfId="0" applyFont="1" applyFill="1" applyBorder="1" applyAlignment="1">
      <alignment horizontal="center" vertical="center" wrapText="1"/>
    </xf>
    <xf numFmtId="44" fontId="22" fillId="0" borderId="11" xfId="62" applyFont="1" applyFill="1" applyBorder="1" applyAlignment="1" applyProtection="1">
      <alignment horizontal="center" vertical="center" wrapText="1"/>
      <protection/>
    </xf>
    <xf numFmtId="0" fontId="28" fillId="30" borderId="18" xfId="0" applyFont="1" applyFill="1" applyBorder="1" applyAlignment="1">
      <alignment horizontal="center" vertical="center"/>
    </xf>
    <xf numFmtId="0" fontId="28" fillId="31" borderId="18" xfId="0" applyFont="1" applyFill="1" applyBorder="1" applyAlignment="1">
      <alignment horizontal="center" vertical="center"/>
    </xf>
    <xf numFmtId="0" fontId="22" fillId="0" borderId="11" xfId="0" applyFont="1" applyBorder="1" applyAlignment="1">
      <alignment horizontal="center" vertical="center"/>
    </xf>
    <xf numFmtId="0" fontId="22" fillId="0" borderId="11" xfId="0" applyFont="1" applyBorder="1" applyAlignment="1">
      <alignment horizontal="center" vertical="center" wrapText="1"/>
    </xf>
    <xf numFmtId="0" fontId="22" fillId="0" borderId="18" xfId="0" applyFont="1" applyBorder="1" applyAlignment="1">
      <alignment horizontal="center" vertical="center"/>
    </xf>
    <xf numFmtId="0" fontId="28" fillId="29" borderId="16" xfId="0" applyFont="1" applyFill="1" applyBorder="1" applyAlignment="1">
      <alignment horizontal="center" vertical="center"/>
    </xf>
    <xf numFmtId="2" fontId="28" fillId="0" borderId="11" xfId="0" applyNumberFormat="1" applyFont="1" applyBorder="1" applyAlignment="1">
      <alignment horizontal="center" vertical="center"/>
    </xf>
    <xf numFmtId="0" fontId="28" fillId="0" borderId="16" xfId="0" applyFont="1" applyBorder="1" applyAlignment="1">
      <alignment horizontal="center" vertical="center"/>
    </xf>
    <xf numFmtId="0" fontId="28" fillId="29" borderId="17" xfId="0" applyFont="1" applyFill="1" applyBorder="1" applyAlignment="1">
      <alignment/>
    </xf>
    <xf numFmtId="0" fontId="28" fillId="29" borderId="0" xfId="0" applyFont="1" applyFill="1" applyAlignment="1">
      <alignment/>
    </xf>
    <xf numFmtId="4" fontId="41" fillId="0" borderId="11" xfId="0" applyNumberFormat="1" applyFont="1" applyFill="1" applyBorder="1" applyAlignment="1">
      <alignment horizontal="center" vertical="center" wrapText="1"/>
    </xf>
    <xf numFmtId="0" fontId="22" fillId="0" borderId="17" xfId="0" applyFont="1" applyFill="1" applyBorder="1" applyAlignment="1">
      <alignment horizontal="center" vertical="center"/>
    </xf>
    <xf numFmtId="0" fontId="22" fillId="0" borderId="0" xfId="0" applyFont="1" applyFill="1" applyAlignment="1">
      <alignment horizontal="center" vertical="center"/>
    </xf>
    <xf numFmtId="0" fontId="28" fillId="0" borderId="12" xfId="0" applyFont="1" applyBorder="1" applyAlignment="1">
      <alignment horizontal="center" vertical="center"/>
    </xf>
    <xf numFmtId="0" fontId="28" fillId="0" borderId="19" xfId="0" applyFont="1" applyBorder="1" applyAlignment="1">
      <alignment vertical="center"/>
    </xf>
    <xf numFmtId="0" fontId="41" fillId="0" borderId="18" xfId="0" applyFont="1" applyFill="1" applyBorder="1" applyAlignment="1">
      <alignment horizontal="center" vertical="center" wrapText="1"/>
    </xf>
    <xf numFmtId="0" fontId="28" fillId="0" borderId="20" xfId="0" applyFont="1" applyBorder="1" applyAlignment="1">
      <alignment horizontal="center" vertical="center"/>
    </xf>
    <xf numFmtId="0" fontId="41" fillId="0" borderId="11" xfId="0" applyFont="1" applyFill="1" applyBorder="1" applyAlignment="1">
      <alignment vertical="center" wrapText="1"/>
    </xf>
    <xf numFmtId="0" fontId="41" fillId="0" borderId="18" xfId="0" applyFont="1" applyFill="1" applyBorder="1" applyAlignment="1">
      <alignment vertical="center" wrapText="1"/>
    </xf>
    <xf numFmtId="165" fontId="28" fillId="0" borderId="11" xfId="0" applyNumberFormat="1" applyFont="1" applyBorder="1" applyAlignment="1">
      <alignment/>
    </xf>
    <xf numFmtId="0" fontId="47" fillId="0" borderId="11" xfId="0" applyFont="1" applyFill="1" applyBorder="1" applyAlignment="1">
      <alignment vertical="center" wrapText="1"/>
    </xf>
    <xf numFmtId="0" fontId="28" fillId="0" borderId="11" xfId="0" applyFont="1" applyBorder="1" applyAlignment="1">
      <alignment/>
    </xf>
    <xf numFmtId="0" fontId="28" fillId="0" borderId="11" xfId="0" applyFont="1" applyBorder="1" applyAlignment="1">
      <alignment horizontal="center" wrapText="1"/>
    </xf>
    <xf numFmtId="0" fontId="28" fillId="0" borderId="11" xfId="0" applyFont="1" applyBorder="1" applyAlignment="1">
      <alignment horizontal="left" wrapText="1"/>
    </xf>
    <xf numFmtId="0" fontId="28" fillId="0" borderId="18" xfId="0" applyFont="1" applyBorder="1" applyAlignment="1">
      <alignment/>
    </xf>
    <xf numFmtId="0" fontId="28" fillId="0" borderId="19" xfId="0" applyFont="1" applyFill="1" applyBorder="1" applyAlignment="1">
      <alignment horizontal="center" vertical="center" wrapText="1"/>
    </xf>
    <xf numFmtId="4" fontId="47" fillId="0" borderId="11" xfId="0" applyNumberFormat="1" applyFont="1" applyFill="1" applyBorder="1" applyAlignment="1">
      <alignment vertical="center" wrapText="1"/>
    </xf>
    <xf numFmtId="0" fontId="28" fillId="0" borderId="11" xfId="0" applyFont="1" applyFill="1" applyBorder="1" applyAlignment="1">
      <alignment horizontal="center"/>
    </xf>
    <xf numFmtId="0" fontId="28" fillId="0" borderId="11" xfId="0" applyFont="1" applyBorder="1" applyAlignment="1">
      <alignment horizontal="left" vertical="center" wrapText="1"/>
    </xf>
    <xf numFmtId="2" fontId="28" fillId="0" borderId="11" xfId="0" applyNumberFormat="1" applyFont="1" applyFill="1" applyBorder="1" applyAlignment="1">
      <alignment vertical="center" wrapText="1"/>
    </xf>
    <xf numFmtId="4" fontId="28" fillId="0" borderId="11" xfId="0" applyNumberFormat="1" applyFont="1" applyFill="1" applyBorder="1" applyAlignment="1">
      <alignment horizontal="right" vertical="center" wrapText="1"/>
    </xf>
    <xf numFmtId="44" fontId="28" fillId="0" borderId="11" xfId="62" applyFont="1" applyFill="1" applyBorder="1" applyAlignment="1" applyProtection="1">
      <alignment vertical="center" wrapText="1"/>
      <protection/>
    </xf>
    <xf numFmtId="0" fontId="28" fillId="0" borderId="11" xfId="0" applyFont="1" applyFill="1" applyBorder="1" applyAlignment="1">
      <alignment vertical="center" wrapText="1"/>
    </xf>
    <xf numFmtId="0" fontId="28" fillId="0" borderId="11" xfId="0" applyFont="1" applyFill="1" applyBorder="1" applyAlignment="1">
      <alignment/>
    </xf>
    <xf numFmtId="0" fontId="28" fillId="0" borderId="18" xfId="0" applyFont="1" applyFill="1" applyBorder="1" applyAlignment="1">
      <alignment/>
    </xf>
    <xf numFmtId="0" fontId="48" fillId="30" borderId="11" xfId="0" applyFont="1" applyFill="1" applyBorder="1" applyAlignment="1">
      <alignment horizontal="left" vertical="center" wrapText="1"/>
    </xf>
    <xf numFmtId="165" fontId="48" fillId="30" borderId="11" xfId="0" applyNumberFormat="1" applyFont="1" applyFill="1" applyBorder="1" applyAlignment="1">
      <alignment horizontal="center" vertical="center" wrapText="1"/>
    </xf>
    <xf numFmtId="44" fontId="22" fillId="30" borderId="11" xfId="62" applyFont="1" applyFill="1" applyBorder="1" applyAlignment="1" applyProtection="1">
      <alignment horizontal="center" vertical="center" wrapText="1"/>
      <protection/>
    </xf>
    <xf numFmtId="44" fontId="22" fillId="0" borderId="11" xfId="0" applyNumberFormat="1" applyFont="1" applyFill="1" applyBorder="1" applyAlignment="1">
      <alignment horizontal="center" vertical="center"/>
    </xf>
    <xf numFmtId="0" fontId="22" fillId="0" borderId="18" xfId="0" applyFont="1" applyFill="1" applyBorder="1" applyAlignment="1">
      <alignment horizontal="center" vertical="center"/>
    </xf>
    <xf numFmtId="0" fontId="28" fillId="29" borderId="13" xfId="0" applyFont="1" applyFill="1" applyBorder="1" applyAlignment="1">
      <alignment horizontal="center" vertical="center"/>
    </xf>
    <xf numFmtId="44" fontId="28" fillId="0" borderId="10" xfId="62"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44" fontId="22" fillId="0" borderId="10" xfId="62" applyFont="1" applyFill="1" applyBorder="1" applyAlignment="1">
      <alignment horizontal="center" vertical="center" wrapText="1"/>
    </xf>
    <xf numFmtId="0" fontId="22" fillId="0" borderId="13" xfId="0" applyFont="1" applyBorder="1" applyAlignment="1">
      <alignment horizontal="center" vertical="center"/>
    </xf>
    <xf numFmtId="4" fontId="28" fillId="0" borderId="10"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22" fillId="0" borderId="10" xfId="0" applyFont="1" applyFill="1" applyBorder="1" applyAlignment="1">
      <alignment vertical="center" wrapText="1"/>
    </xf>
    <xf numFmtId="44" fontId="28" fillId="25" borderId="10" xfId="62" applyFont="1" applyFill="1" applyBorder="1" applyAlignment="1">
      <alignment horizontal="center" vertical="center" wrapText="1"/>
    </xf>
    <xf numFmtId="0" fontId="28" fillId="31" borderId="17" xfId="0" applyFont="1" applyFill="1" applyBorder="1" applyAlignment="1">
      <alignment horizontal="center" vertical="center"/>
    </xf>
    <xf numFmtId="0" fontId="28" fillId="31" borderId="0" xfId="0" applyFont="1" applyFill="1" applyAlignment="1">
      <alignment horizontal="center" vertical="center"/>
    </xf>
    <xf numFmtId="0" fontId="22" fillId="0" borderId="10" xfId="0" applyFont="1" applyFill="1" applyBorder="1" applyAlignment="1">
      <alignment horizontal="center" vertical="center"/>
    </xf>
    <xf numFmtId="44" fontId="22" fillId="0" borderId="10" xfId="0" applyNumberFormat="1" applyFont="1" applyFill="1" applyBorder="1" applyAlignment="1">
      <alignment horizontal="center" vertical="center"/>
    </xf>
    <xf numFmtId="44" fontId="28" fillId="0" borderId="0" xfId="0" applyNumberFormat="1" applyFont="1" applyFill="1" applyAlignment="1">
      <alignment horizontal="center" vertical="center"/>
    </xf>
    <xf numFmtId="0" fontId="28" fillId="0" borderId="0" xfId="0" applyFont="1" applyFill="1" applyAlignment="1">
      <alignment horizontal="left" vertical="center"/>
    </xf>
    <xf numFmtId="44" fontId="28" fillId="0" borderId="0" xfId="62" applyFont="1" applyFill="1" applyAlignment="1">
      <alignment horizontal="center" vertical="center"/>
    </xf>
    <xf numFmtId="44" fontId="28" fillId="0" borderId="0" xfId="62" applyFont="1" applyFill="1" applyBorder="1" applyAlignment="1">
      <alignment horizontal="center" vertical="center"/>
    </xf>
    <xf numFmtId="0" fontId="28" fillId="0" borderId="0" xfId="0" applyFont="1" applyFill="1" applyAlignment="1">
      <alignment horizontal="center" vertical="center" wrapText="1"/>
    </xf>
    <xf numFmtId="0" fontId="28" fillId="0" borderId="15" xfId="0" applyFont="1" applyFill="1" applyBorder="1" applyAlignment="1">
      <alignment horizontal="left" vertical="center" wrapText="1"/>
    </xf>
    <xf numFmtId="0" fontId="28" fillId="0" borderId="15" xfId="0" applyFont="1" applyFill="1" applyBorder="1" applyAlignment="1">
      <alignment horizontal="center" vertical="center" wrapText="1"/>
    </xf>
    <xf numFmtId="8" fontId="28" fillId="0" borderId="15" xfId="65" applyNumberFormat="1" applyFont="1" applyFill="1" applyBorder="1" applyAlignment="1">
      <alignment horizontal="right" vertical="center" wrapText="1"/>
    </xf>
    <xf numFmtId="0" fontId="28" fillId="0" borderId="15" xfId="0" applyFont="1" applyFill="1" applyBorder="1" applyAlignment="1">
      <alignment horizontal="center" vertical="center"/>
    </xf>
    <xf numFmtId="0" fontId="44" fillId="0" borderId="15" xfId="0" applyFont="1" applyFill="1" applyBorder="1" applyAlignment="1">
      <alignment horizontal="center" vertical="center" wrapText="1"/>
    </xf>
    <xf numFmtId="0" fontId="28" fillId="0" borderId="15" xfId="0" applyFont="1" applyBorder="1" applyAlignment="1">
      <alignment horizontal="center" vertical="center" wrapText="1"/>
    </xf>
    <xf numFmtId="0" fontId="28" fillId="0" borderId="21" xfId="0" applyFont="1" applyBorder="1" applyAlignment="1">
      <alignment horizontal="center" vertical="center"/>
    </xf>
    <xf numFmtId="0" fontId="28" fillId="31" borderId="22" xfId="0" applyFont="1" applyFill="1" applyBorder="1" applyAlignment="1">
      <alignment horizontal="left" vertical="center"/>
    </xf>
    <xf numFmtId="44" fontId="22" fillId="0" borderId="10" xfId="65" applyNumberFormat="1" applyFont="1" applyFill="1" applyBorder="1" applyAlignment="1">
      <alignment horizontal="right" vertical="center" wrapText="1"/>
    </xf>
    <xf numFmtId="8" fontId="28" fillId="25" borderId="11" xfId="62" applyNumberFormat="1" applyFont="1" applyFill="1" applyBorder="1" applyAlignment="1" applyProtection="1">
      <alignment horizontal="right" vertical="center" wrapText="1"/>
      <protection/>
    </xf>
    <xf numFmtId="181" fontId="28" fillId="0" borderId="0" xfId="0" applyNumberFormat="1" applyFont="1" applyAlignment="1">
      <alignment horizontal="right"/>
    </xf>
    <xf numFmtId="0" fontId="28" fillId="25" borderId="0" xfId="0" applyFont="1" applyFill="1" applyAlignment="1">
      <alignment horizontal="center" vertical="center"/>
    </xf>
    <xf numFmtId="0" fontId="28" fillId="0" borderId="10" xfId="0" applyFont="1" applyFill="1" applyBorder="1" applyAlignment="1">
      <alignment vertical="center" wrapText="1"/>
    </xf>
    <xf numFmtId="0" fontId="28" fillId="24" borderId="10" xfId="0" applyFont="1" applyFill="1" applyBorder="1" applyAlignment="1">
      <alignment vertical="center"/>
    </xf>
    <xf numFmtId="0" fontId="22" fillId="30" borderId="0" xfId="0" applyFont="1" applyFill="1" applyAlignment="1">
      <alignment horizontal="left" vertical="center"/>
    </xf>
    <xf numFmtId="0" fontId="28" fillId="30" borderId="0" xfId="0" applyFont="1" applyFill="1" applyAlignment="1">
      <alignment vertical="center"/>
    </xf>
    <xf numFmtId="0" fontId="28" fillId="30" borderId="0" xfId="0" applyFont="1" applyFill="1" applyAlignment="1">
      <alignment vertical="center" wrapText="1"/>
    </xf>
    <xf numFmtId="0" fontId="28" fillId="30" borderId="0" xfId="0" applyFont="1" applyFill="1" applyAlignment="1">
      <alignment horizontal="center" vertical="center"/>
    </xf>
    <xf numFmtId="0" fontId="28" fillId="30" borderId="0" xfId="0" applyFont="1" applyFill="1" applyAlignment="1">
      <alignment horizontal="right" vertical="center"/>
    </xf>
    <xf numFmtId="0" fontId="22" fillId="30" borderId="11" xfId="0" applyFont="1" applyFill="1" applyBorder="1" applyAlignment="1">
      <alignment horizontal="center" vertical="center" wrapText="1"/>
    </xf>
    <xf numFmtId="0" fontId="22" fillId="30" borderId="18" xfId="0" applyFont="1" applyFill="1" applyBorder="1" applyAlignment="1">
      <alignment horizontal="center" vertical="center" wrapText="1"/>
    </xf>
    <xf numFmtId="0" fontId="22" fillId="30" borderId="10" xfId="0" applyFont="1" applyFill="1" applyBorder="1" applyAlignment="1">
      <alignment horizontal="center" vertical="center" wrapText="1"/>
    </xf>
    <xf numFmtId="0" fontId="28" fillId="25" borderId="19" xfId="0" applyFont="1" applyFill="1" applyBorder="1" applyAlignment="1">
      <alignment horizontal="center" vertical="center" wrapText="1"/>
    </xf>
    <xf numFmtId="0" fontId="46" fillId="25" borderId="19" xfId="0" applyFont="1" applyFill="1" applyBorder="1" applyAlignment="1">
      <alignment horizontal="center" vertical="center" wrapText="1"/>
    </xf>
    <xf numFmtId="0" fontId="28" fillId="25" borderId="19" xfId="0" applyFont="1" applyFill="1" applyBorder="1" applyAlignment="1">
      <alignment horizontal="right" vertical="center" wrapText="1"/>
    </xf>
    <xf numFmtId="0" fontId="28" fillId="25" borderId="23" xfId="0" applyFont="1" applyFill="1" applyBorder="1" applyAlignment="1">
      <alignment horizontal="center" vertical="center" wrapText="1"/>
    </xf>
    <xf numFmtId="0" fontId="28" fillId="32" borderId="0" xfId="0" applyFont="1" applyFill="1" applyAlignment="1">
      <alignment vertical="center"/>
    </xf>
    <xf numFmtId="0" fontId="46" fillId="25" borderId="11" xfId="0" applyFont="1" applyFill="1" applyBorder="1" applyAlignment="1">
      <alignment horizontal="center" vertical="center" wrapText="1"/>
    </xf>
    <xf numFmtId="0" fontId="28" fillId="25" borderId="11" xfId="0" applyFont="1" applyFill="1" applyBorder="1" applyAlignment="1">
      <alignment horizontal="right" vertical="center" wrapText="1"/>
    </xf>
    <xf numFmtId="0" fontId="28" fillId="25" borderId="0" xfId="0" applyFont="1" applyFill="1" applyAlignment="1">
      <alignment vertical="center"/>
    </xf>
    <xf numFmtId="3" fontId="28" fillId="25" borderId="11" xfId="0" applyNumberFormat="1" applyFont="1" applyFill="1" applyBorder="1" applyAlignment="1">
      <alignment horizontal="center" vertical="center" wrapText="1"/>
    </xf>
    <xf numFmtId="168" fontId="28" fillId="25" borderId="11" xfId="0" applyNumberFormat="1" applyFont="1" applyFill="1" applyBorder="1" applyAlignment="1">
      <alignment horizontal="right" vertical="center" wrapText="1"/>
    </xf>
    <xf numFmtId="2" fontId="28" fillId="25" borderId="11" xfId="0" applyNumberFormat="1" applyFont="1" applyFill="1" applyBorder="1" applyAlignment="1">
      <alignment horizontal="right" vertical="center" wrapText="1"/>
    </xf>
    <xf numFmtId="0" fontId="28" fillId="25" borderId="13" xfId="0" applyFont="1" applyFill="1" applyBorder="1" applyAlignment="1">
      <alignment horizontal="center" vertical="center" wrapText="1"/>
    </xf>
    <xf numFmtId="49" fontId="28" fillId="25" borderId="11" xfId="0" applyNumberFormat="1" applyFont="1" applyFill="1" applyBorder="1" applyAlignment="1">
      <alignment horizontal="center" vertical="center" wrapText="1"/>
    </xf>
    <xf numFmtId="0" fontId="28" fillId="25" borderId="11" xfId="0" applyFont="1" applyFill="1" applyBorder="1" applyAlignment="1">
      <alignment vertical="center"/>
    </xf>
    <xf numFmtId="0" fontId="28" fillId="25" borderId="11" xfId="0" applyFont="1" applyFill="1" applyBorder="1" applyAlignment="1">
      <alignment horizontal="center" vertical="center"/>
    </xf>
    <xf numFmtId="0" fontId="46" fillId="25" borderId="11" xfId="0" applyFont="1" applyFill="1" applyBorder="1" applyAlignment="1">
      <alignment vertical="center"/>
    </xf>
    <xf numFmtId="3" fontId="28" fillId="25" borderId="11" xfId="0" applyNumberFormat="1" applyFont="1" applyFill="1" applyBorder="1" applyAlignment="1">
      <alignment horizontal="center" vertical="center"/>
    </xf>
    <xf numFmtId="168" fontId="28" fillId="25" borderId="11" xfId="0" applyNumberFormat="1" applyFont="1" applyFill="1" applyBorder="1" applyAlignment="1">
      <alignment horizontal="right" vertical="center"/>
    </xf>
    <xf numFmtId="49" fontId="28" fillId="25" borderId="11" xfId="0" applyNumberFormat="1" applyFont="1" applyFill="1" applyBorder="1" applyAlignment="1">
      <alignment horizontal="center" vertical="center"/>
    </xf>
    <xf numFmtId="0" fontId="28" fillId="0" borderId="0" xfId="0" applyFont="1" applyAlignment="1">
      <alignment vertical="center"/>
    </xf>
    <xf numFmtId="0" fontId="28" fillId="25" borderId="12" xfId="0" applyFont="1" applyFill="1" applyBorder="1" applyAlignment="1">
      <alignment vertical="center" wrapText="1"/>
    </xf>
    <xf numFmtId="0" fontId="28" fillId="25" borderId="12" xfId="0" applyFont="1" applyFill="1" applyBorder="1" applyAlignment="1">
      <alignment vertical="center"/>
    </xf>
    <xf numFmtId="0" fontId="28" fillId="25" borderId="12" xfId="0" applyFont="1" applyFill="1" applyBorder="1" applyAlignment="1">
      <alignment horizontal="center" vertical="center"/>
    </xf>
    <xf numFmtId="0" fontId="28" fillId="25" borderId="24" xfId="0" applyFont="1" applyFill="1" applyBorder="1" applyAlignment="1">
      <alignment horizontal="center" vertical="center"/>
    </xf>
    <xf numFmtId="0" fontId="28" fillId="25" borderId="24" xfId="0" applyFont="1" applyFill="1" applyBorder="1" applyAlignment="1">
      <alignment horizontal="right" vertical="center"/>
    </xf>
    <xf numFmtId="0" fontId="28" fillId="25" borderId="15" xfId="0" applyFont="1" applyFill="1" applyBorder="1" applyAlignment="1">
      <alignment horizontal="center" vertical="center" wrapText="1"/>
    </xf>
    <xf numFmtId="0" fontId="28" fillId="25" borderId="15" xfId="0" applyFont="1" applyFill="1" applyBorder="1" applyAlignment="1">
      <alignment vertical="center" wrapText="1"/>
    </xf>
    <xf numFmtId="49" fontId="28" fillId="25" borderId="15" xfId="0" applyNumberFormat="1" applyFont="1" applyFill="1" applyBorder="1" applyAlignment="1">
      <alignment vertical="center"/>
    </xf>
    <xf numFmtId="0" fontId="28" fillId="25" borderId="15" xfId="0" applyFont="1" applyFill="1" applyBorder="1" applyAlignment="1">
      <alignment horizontal="center" vertical="center"/>
    </xf>
    <xf numFmtId="0" fontId="28" fillId="25" borderId="15" xfId="0" applyFont="1" applyFill="1" applyBorder="1" applyAlignment="1">
      <alignment vertical="center"/>
    </xf>
    <xf numFmtId="0" fontId="28" fillId="25" borderId="15" xfId="0" applyFont="1" applyFill="1" applyBorder="1" applyAlignment="1">
      <alignment horizontal="right" vertical="center"/>
    </xf>
    <xf numFmtId="0" fontId="28" fillId="25" borderId="10" xfId="0" applyFont="1" applyFill="1" applyBorder="1" applyAlignment="1">
      <alignment vertical="center" wrapText="1"/>
    </xf>
    <xf numFmtId="49" fontId="28" fillId="25" borderId="10" xfId="0" applyNumberFormat="1" applyFont="1" applyFill="1" applyBorder="1" applyAlignment="1">
      <alignment vertical="center"/>
    </xf>
    <xf numFmtId="0" fontId="28" fillId="25" borderId="10" xfId="0" applyFont="1" applyFill="1" applyBorder="1" applyAlignment="1">
      <alignment vertical="center"/>
    </xf>
    <xf numFmtId="0" fontId="28" fillId="25" borderId="10" xfId="0" applyFont="1" applyFill="1" applyBorder="1" applyAlignment="1">
      <alignment horizontal="right" vertical="center"/>
    </xf>
    <xf numFmtId="4" fontId="28" fillId="25" borderId="10" xfId="0" applyNumberFormat="1" applyFont="1" applyFill="1" applyBorder="1" applyAlignment="1">
      <alignment horizontal="right" vertical="center"/>
    </xf>
    <xf numFmtId="0" fontId="28" fillId="25" borderId="12" xfId="0" applyFont="1" applyFill="1" applyBorder="1" applyAlignment="1">
      <alignment horizontal="center" vertical="center" wrapText="1"/>
    </xf>
    <xf numFmtId="0" fontId="28" fillId="25" borderId="25" xfId="0" applyFont="1" applyFill="1" applyBorder="1" applyAlignment="1">
      <alignment horizontal="center" vertical="center"/>
    </xf>
    <xf numFmtId="168" fontId="28" fillId="25" borderId="12" xfId="0" applyNumberFormat="1" applyFont="1" applyFill="1" applyBorder="1" applyAlignment="1">
      <alignment horizontal="right" vertical="center"/>
    </xf>
    <xf numFmtId="0" fontId="28" fillId="25" borderId="0" xfId="0" applyFont="1" applyFill="1" applyBorder="1" applyAlignment="1">
      <alignment horizontal="center" vertical="center" wrapText="1"/>
    </xf>
    <xf numFmtId="0" fontId="28" fillId="0" borderId="10" xfId="0" applyFont="1" applyFill="1" applyBorder="1" applyAlignment="1">
      <alignment vertical="center"/>
    </xf>
    <xf numFmtId="0" fontId="28" fillId="24" borderId="10" xfId="0" applyFont="1" applyFill="1" applyBorder="1" applyAlignment="1">
      <alignment horizontal="center" vertical="center"/>
    </xf>
    <xf numFmtId="168" fontId="28" fillId="25" borderId="10" xfId="0" applyNumberFormat="1" applyFont="1" applyFill="1" applyBorder="1" applyAlignment="1">
      <alignment horizontal="right" vertical="center"/>
    </xf>
    <xf numFmtId="0" fontId="28" fillId="0" borderId="0" xfId="0" applyFont="1" applyAlignment="1">
      <alignment vertical="center" wrapText="1"/>
    </xf>
    <xf numFmtId="0" fontId="28" fillId="0" borderId="10" xfId="0" applyFont="1" applyBorder="1" applyAlignment="1">
      <alignment vertical="center"/>
    </xf>
    <xf numFmtId="3" fontId="28" fillId="0" borderId="10" xfId="0" applyNumberFormat="1" applyFont="1" applyFill="1" applyBorder="1" applyAlignment="1">
      <alignment horizontal="center" vertical="center"/>
    </xf>
    <xf numFmtId="168" fontId="28" fillId="0" borderId="10" xfId="0" applyNumberFormat="1" applyFont="1" applyFill="1" applyBorder="1" applyAlignment="1">
      <alignment horizontal="right" vertical="center"/>
    </xf>
    <xf numFmtId="14" fontId="28" fillId="0" borderId="10" xfId="0" applyNumberFormat="1" applyFont="1" applyFill="1" applyBorder="1" applyAlignment="1">
      <alignment horizontal="center" vertical="center" wrapText="1"/>
    </xf>
    <xf numFmtId="0" fontId="28" fillId="28" borderId="0" xfId="0" applyFont="1" applyFill="1" applyAlignment="1">
      <alignment vertical="center"/>
    </xf>
    <xf numFmtId="168" fontId="28" fillId="25" borderId="23" xfId="0" applyNumberFormat="1" applyFont="1" applyFill="1" applyBorder="1" applyAlignment="1">
      <alignment horizontal="right" vertical="center" wrapText="1"/>
    </xf>
    <xf numFmtId="168" fontId="28" fillId="25" borderId="10" xfId="0" applyNumberFormat="1" applyFont="1" applyFill="1" applyBorder="1" applyAlignment="1">
      <alignment horizontal="right" vertical="center" wrapText="1"/>
    </xf>
    <xf numFmtId="0" fontId="28" fillId="25" borderId="18" xfId="0" applyFont="1" applyFill="1" applyBorder="1" applyAlignment="1">
      <alignment horizontal="center" vertical="center" wrapText="1"/>
    </xf>
    <xf numFmtId="3" fontId="28" fillId="25" borderId="10" xfId="0" applyNumberFormat="1" applyFont="1" applyFill="1" applyBorder="1" applyAlignment="1">
      <alignment horizontal="center" vertical="center"/>
    </xf>
    <xf numFmtId="169" fontId="28" fillId="25" borderId="11" xfId="0" applyNumberFormat="1" applyFont="1" applyFill="1" applyBorder="1" applyAlignment="1">
      <alignment horizontal="center" vertical="center" wrapText="1"/>
    </xf>
    <xf numFmtId="170" fontId="28" fillId="25" borderId="26" xfId="0" applyNumberFormat="1" applyFont="1" applyFill="1" applyBorder="1" applyAlignment="1">
      <alignment horizontal="right" vertical="center" wrapText="1"/>
    </xf>
    <xf numFmtId="0" fontId="28" fillId="25" borderId="11" xfId="0" applyFont="1" applyFill="1" applyBorder="1" applyAlignment="1">
      <alignment vertical="center" wrapText="1"/>
    </xf>
    <xf numFmtId="170" fontId="28" fillId="25" borderId="26" xfId="0" applyNumberFormat="1" applyFont="1" applyFill="1" applyBorder="1" applyAlignment="1">
      <alignment horizontal="right" wrapText="1"/>
    </xf>
    <xf numFmtId="0" fontId="28" fillId="25" borderId="26" xfId="0" applyFont="1" applyFill="1" applyBorder="1" applyAlignment="1">
      <alignment horizontal="right" wrapText="1"/>
    </xf>
    <xf numFmtId="168" fontId="28" fillId="25" borderId="26" xfId="0" applyNumberFormat="1" applyFont="1" applyFill="1" applyBorder="1" applyAlignment="1">
      <alignment horizontal="right" vertical="center" wrapText="1"/>
    </xf>
    <xf numFmtId="0" fontId="28" fillId="25" borderId="19" xfId="0" applyFont="1" applyFill="1" applyBorder="1" applyAlignment="1">
      <alignment horizontal="center" vertical="center"/>
    </xf>
    <xf numFmtId="0" fontId="28" fillId="25" borderId="11" xfId="0" applyFont="1" applyFill="1" applyBorder="1" applyAlignment="1">
      <alignment horizontal="right" vertical="center"/>
    </xf>
    <xf numFmtId="0" fontId="28" fillId="0" borderId="11" xfId="0" applyFont="1" applyBorder="1" applyAlignment="1">
      <alignment vertical="center"/>
    </xf>
    <xf numFmtId="0" fontId="28" fillId="0" borderId="12" xfId="0" applyFont="1" applyBorder="1" applyAlignment="1">
      <alignment vertical="center"/>
    </xf>
    <xf numFmtId="0" fontId="28" fillId="0" borderId="12" xfId="0" applyFont="1" applyBorder="1" applyAlignment="1">
      <alignment horizontal="right" vertical="center"/>
    </xf>
    <xf numFmtId="0" fontId="28" fillId="0" borderId="12" xfId="0" applyFont="1" applyBorder="1" applyAlignment="1">
      <alignment horizontal="center" vertical="center" wrapText="1"/>
    </xf>
    <xf numFmtId="0" fontId="28" fillId="0" borderId="24" xfId="0" applyFont="1" applyBorder="1" applyAlignment="1">
      <alignment vertical="center"/>
    </xf>
    <xf numFmtId="0" fontId="28" fillId="0" borderId="10" xfId="0" applyFont="1" applyBorder="1" applyAlignment="1">
      <alignment horizontal="right" vertical="center"/>
    </xf>
    <xf numFmtId="0" fontId="28" fillId="25" borderId="25" xfId="0" applyFont="1" applyFill="1" applyBorder="1" applyAlignment="1">
      <alignment horizontal="center" vertical="center" wrapText="1"/>
    </xf>
    <xf numFmtId="0" fontId="28" fillId="32" borderId="12" xfId="0" applyFont="1" applyFill="1" applyBorder="1" applyAlignment="1">
      <alignment horizontal="center" vertical="center"/>
    </xf>
    <xf numFmtId="182" fontId="28" fillId="25" borderId="15" xfId="0" applyNumberFormat="1" applyFont="1" applyFill="1" applyBorder="1" applyAlignment="1">
      <alignment vertical="center"/>
    </xf>
    <xf numFmtId="169" fontId="28" fillId="32" borderId="15" xfId="0" applyNumberFormat="1" applyFont="1" applyFill="1" applyBorder="1" applyAlignment="1">
      <alignment horizontal="center" vertical="center" wrapText="1"/>
    </xf>
    <xf numFmtId="169" fontId="28" fillId="32" borderId="25" xfId="0" applyNumberFormat="1" applyFont="1" applyFill="1" applyBorder="1" applyAlignment="1">
      <alignment horizontal="center" vertical="center" wrapText="1"/>
    </xf>
    <xf numFmtId="0" fontId="28" fillId="32" borderId="10" xfId="0" applyFont="1" applyFill="1" applyBorder="1" applyAlignment="1">
      <alignment horizontal="center" vertical="center"/>
    </xf>
    <xf numFmtId="182" fontId="28" fillId="25" borderId="10" xfId="0" applyNumberFormat="1" applyFont="1" applyFill="1" applyBorder="1" applyAlignment="1">
      <alignment vertical="center"/>
    </xf>
    <xf numFmtId="169" fontId="28" fillId="32" borderId="10" xfId="0" applyNumberFormat="1" applyFont="1" applyFill="1" applyBorder="1" applyAlignment="1">
      <alignment horizontal="center" vertical="center" wrapText="1"/>
    </xf>
    <xf numFmtId="0" fontId="28" fillId="30" borderId="11" xfId="0" applyFont="1" applyFill="1" applyBorder="1" applyAlignment="1">
      <alignment horizontal="center" vertical="center" wrapText="1"/>
    </xf>
    <xf numFmtId="0" fontId="28" fillId="30" borderId="11" xfId="0" applyFont="1" applyFill="1" applyBorder="1" applyAlignment="1">
      <alignment horizontal="center" vertical="center"/>
    </xf>
    <xf numFmtId="3" fontId="28" fillId="30" borderId="11" xfId="0" applyNumberFormat="1" applyFont="1" applyFill="1" applyBorder="1" applyAlignment="1">
      <alignment horizontal="center" vertical="center"/>
    </xf>
    <xf numFmtId="183" fontId="28" fillId="30" borderId="11" xfId="0" applyNumberFormat="1" applyFont="1" applyFill="1" applyBorder="1" applyAlignment="1">
      <alignment vertical="center"/>
    </xf>
    <xf numFmtId="184" fontId="28" fillId="30" borderId="11" xfId="0" applyNumberFormat="1" applyFont="1" applyFill="1" applyBorder="1" applyAlignment="1">
      <alignment horizontal="center" vertical="center" wrapText="1"/>
    </xf>
    <xf numFmtId="184" fontId="28" fillId="30" borderId="26" xfId="0" applyNumberFormat="1" applyFont="1" applyFill="1" applyBorder="1" applyAlignment="1">
      <alignment horizontal="center" vertical="center" wrapText="1"/>
    </xf>
    <xf numFmtId="183" fontId="28" fillId="30" borderId="0" xfId="0" applyNumberFormat="1" applyFont="1" applyFill="1" applyAlignment="1">
      <alignment vertical="center"/>
    </xf>
    <xf numFmtId="0" fontId="46" fillId="25" borderId="10" xfId="0" applyFont="1" applyFill="1" applyBorder="1" applyAlignment="1">
      <alignment vertical="center"/>
    </xf>
    <xf numFmtId="0" fontId="28" fillId="25" borderId="10" xfId="0" applyFont="1" applyFill="1" applyBorder="1" applyAlignment="1">
      <alignment horizontal="right" vertical="center" wrapText="1"/>
    </xf>
    <xf numFmtId="0" fontId="51" fillId="25" borderId="10" xfId="0" applyFont="1" applyFill="1" applyBorder="1" applyAlignment="1">
      <alignment horizontal="center" vertical="center" wrapText="1"/>
    </xf>
    <xf numFmtId="0" fontId="28" fillId="0" borderId="0" xfId="0" applyFont="1" applyAlignment="1">
      <alignment horizontal="right" vertical="center"/>
    </xf>
    <xf numFmtId="0" fontId="22" fillId="30" borderId="0" xfId="0" applyFont="1" applyFill="1" applyAlignment="1">
      <alignment vertical="center"/>
    </xf>
    <xf numFmtId="0" fontId="28" fillId="25" borderId="26" xfId="0" applyFont="1" applyFill="1" applyBorder="1" applyAlignment="1">
      <alignment horizontal="center" vertical="center" wrapText="1"/>
    </xf>
    <xf numFmtId="0" fontId="46" fillId="25" borderId="12" xfId="0" applyFont="1" applyFill="1" applyBorder="1" applyAlignment="1">
      <alignment horizontal="center" vertical="center" wrapText="1"/>
    </xf>
    <xf numFmtId="0" fontId="46" fillId="25" borderId="10" xfId="0" applyFont="1" applyFill="1" applyBorder="1" applyAlignment="1">
      <alignment horizontal="center" vertical="center" wrapText="1"/>
    </xf>
    <xf numFmtId="0" fontId="28" fillId="0" borderId="11" xfId="0" applyFont="1" applyFill="1" applyBorder="1" applyAlignment="1">
      <alignment horizontal="center" vertical="center"/>
    </xf>
    <xf numFmtId="0" fontId="22" fillId="0" borderId="11" xfId="0" applyFont="1" applyFill="1" applyBorder="1" applyAlignment="1">
      <alignment horizontal="center" vertical="center"/>
    </xf>
    <xf numFmtId="44" fontId="28" fillId="0" borderId="11" xfId="62"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1" xfId="0" applyFont="1" applyBorder="1" applyAlignment="1">
      <alignment horizontal="center" vertical="center"/>
    </xf>
    <xf numFmtId="0" fontId="41" fillId="0" borderId="11" xfId="0"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Fill="1" applyBorder="1" applyAlignment="1">
      <alignment horizontal="center" vertical="center" wrapText="1"/>
    </xf>
    <xf numFmtId="0" fontId="41" fillId="0" borderId="11" xfId="0" applyFont="1" applyFill="1" applyBorder="1" applyAlignment="1">
      <alignment horizontal="left"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9" fillId="0" borderId="11" xfId="0" applyFont="1" applyBorder="1" applyAlignment="1">
      <alignment horizontal="center" vertical="center" wrapText="1"/>
    </xf>
    <xf numFmtId="0" fontId="28" fillId="0" borderId="15" xfId="0" applyFont="1" applyBorder="1" applyAlignment="1">
      <alignment horizontal="center" vertical="center"/>
    </xf>
    <xf numFmtId="44" fontId="19" fillId="25" borderId="10" xfId="65" applyFont="1" applyFill="1" applyBorder="1" applyAlignment="1" quotePrefix="1">
      <alignment horizontal="right" vertical="center"/>
    </xf>
    <xf numFmtId="0" fontId="19" fillId="25" borderId="21" xfId="0" applyFont="1" applyFill="1" applyBorder="1" applyAlignment="1">
      <alignment vertical="center" wrapText="1"/>
    </xf>
    <xf numFmtId="166" fontId="40" fillId="25" borderId="10" xfId="0" applyNumberFormat="1" applyFont="1" applyFill="1" applyBorder="1" applyAlignment="1">
      <alignment horizontal="right" vertical="center"/>
    </xf>
    <xf numFmtId="0" fontId="19" fillId="25" borderId="10" xfId="0" applyFont="1" applyFill="1" applyBorder="1" applyAlignment="1">
      <alignment vertical="center" wrapText="1"/>
    </xf>
    <xf numFmtId="166" fontId="19" fillId="25" borderId="10" xfId="0" applyNumberFormat="1" applyFont="1" applyFill="1" applyBorder="1" applyAlignment="1">
      <alignment horizontal="right" vertical="center" wrapText="1"/>
    </xf>
    <xf numFmtId="164" fontId="19" fillId="32" borderId="11" xfId="0" applyNumberFormat="1" applyFont="1" applyFill="1" applyBorder="1" applyAlignment="1">
      <alignment horizontal="right" vertical="center"/>
    </xf>
    <xf numFmtId="0" fontId="19" fillId="32" borderId="18" xfId="0" applyFont="1" applyFill="1" applyBorder="1" applyAlignment="1">
      <alignment horizontal="left" vertical="center" wrapText="1"/>
    </xf>
    <xf numFmtId="164" fontId="19" fillId="32" borderId="10" xfId="0" applyNumberFormat="1" applyFont="1" applyFill="1" applyBorder="1" applyAlignment="1">
      <alignment horizontal="right" vertical="center"/>
    </xf>
    <xf numFmtId="165" fontId="19" fillId="25" borderId="10" xfId="0" applyNumberFormat="1" applyFont="1" applyFill="1" applyBorder="1" applyAlignment="1">
      <alignment/>
    </xf>
    <xf numFmtId="164" fontId="19" fillId="32" borderId="18" xfId="0" applyNumberFormat="1" applyFont="1" applyFill="1" applyBorder="1" applyAlignment="1">
      <alignment horizontal="right" vertical="center"/>
    </xf>
    <xf numFmtId="166" fontId="19" fillId="25" borderId="10" xfId="0" applyNumberFormat="1" applyFont="1" applyFill="1" applyBorder="1" applyAlignment="1">
      <alignment horizontal="center" vertical="center"/>
    </xf>
    <xf numFmtId="0" fontId="20" fillId="28" borderId="10" xfId="0" applyFont="1" applyFill="1" applyBorder="1" applyAlignment="1">
      <alignment horizontal="center" vertical="center"/>
    </xf>
    <xf numFmtId="0" fontId="20" fillId="28" borderId="13" xfId="0" applyFont="1" applyFill="1" applyBorder="1" applyAlignment="1">
      <alignment horizontal="center" vertical="center" wrapText="1"/>
    </xf>
    <xf numFmtId="166" fontId="20" fillId="28" borderId="13" xfId="0" applyNumberFormat="1" applyFont="1" applyFill="1" applyBorder="1" applyAlignment="1">
      <alignment horizontal="center" vertical="center" wrapText="1"/>
    </xf>
    <xf numFmtId="166" fontId="20" fillId="28" borderId="10" xfId="0" applyNumberFormat="1" applyFont="1" applyFill="1" applyBorder="1" applyAlignment="1">
      <alignment horizontal="center" vertical="center"/>
    </xf>
    <xf numFmtId="166" fontId="19" fillId="25" borderId="13" xfId="67" applyNumberFormat="1" applyFont="1" applyFill="1" applyBorder="1" applyAlignment="1" quotePrefix="1">
      <alignment horizontal="right" vertical="center"/>
    </xf>
    <xf numFmtId="166" fontId="19" fillId="25" borderId="10" xfId="67" applyNumberFormat="1" applyFont="1" applyFill="1" applyBorder="1" applyAlignment="1" quotePrefix="1">
      <alignment horizontal="right" vertical="center"/>
    </xf>
    <xf numFmtId="44" fontId="19" fillId="0" borderId="0" xfId="0" applyNumberFormat="1" applyFont="1" applyAlignment="1">
      <alignment/>
    </xf>
    <xf numFmtId="43" fontId="19" fillId="0" borderId="10" xfId="42" applyFont="1" applyFill="1" applyBorder="1" applyAlignment="1">
      <alignment horizontal="left" vertical="center" wrapText="1"/>
    </xf>
    <xf numFmtId="0" fontId="19" fillId="0" borderId="10" xfId="0" applyFont="1" applyBorder="1" applyAlignment="1">
      <alignment horizontal="center" vertical="center" wrapText="1"/>
    </xf>
    <xf numFmtId="0" fontId="19" fillId="32" borderId="10" xfId="0" applyFont="1" applyFill="1" applyBorder="1" applyAlignment="1">
      <alignment horizontal="left" vertical="center" wrapText="1"/>
    </xf>
    <xf numFmtId="0" fontId="19" fillId="30" borderId="10" xfId="0" applyFont="1" applyFill="1" applyBorder="1" applyAlignment="1">
      <alignment horizontal="center" vertical="center" wrapText="1"/>
    </xf>
    <xf numFmtId="0" fontId="19" fillId="0" borderId="10" xfId="0" applyNumberFormat="1" applyFont="1" applyFill="1" applyBorder="1" applyAlignment="1">
      <alignment horizontal="center" vertical="center"/>
    </xf>
    <xf numFmtId="0" fontId="19" fillId="0" borderId="10" xfId="41" applyFont="1" applyFill="1" applyBorder="1" applyAlignment="1">
      <alignment horizontal="left" vertical="center" wrapText="1"/>
    </xf>
    <xf numFmtId="0" fontId="19" fillId="0" borderId="10" xfId="67" applyFont="1" applyFill="1" applyBorder="1" applyAlignment="1">
      <alignment horizontal="left" vertical="center" wrapText="1"/>
    </xf>
    <xf numFmtId="0" fontId="19" fillId="0" borderId="10" xfId="67" applyFont="1" applyFill="1" applyBorder="1" applyAlignment="1">
      <alignment horizontal="center" vertical="center" wrapText="1"/>
    </xf>
    <xf numFmtId="0" fontId="22" fillId="33" borderId="27" xfId="0" applyFont="1" applyFill="1" applyBorder="1" applyAlignment="1">
      <alignment vertical="center" wrapText="1"/>
    </xf>
    <xf numFmtId="0" fontId="22" fillId="33" borderId="28" xfId="0" applyFont="1" applyFill="1" applyBorder="1" applyAlignment="1">
      <alignment vertical="center" wrapText="1"/>
    </xf>
    <xf numFmtId="0" fontId="28" fillId="33" borderId="28" xfId="0" applyFont="1" applyFill="1" applyBorder="1" applyAlignment="1">
      <alignment horizontal="center" vertical="center" wrapText="1"/>
    </xf>
    <xf numFmtId="0" fontId="22" fillId="33" borderId="28" xfId="0" applyFont="1" applyFill="1" applyBorder="1" applyAlignment="1">
      <alignment horizontal="center" vertical="center" wrapText="1"/>
    </xf>
    <xf numFmtId="0" fontId="22" fillId="33" borderId="17" xfId="0" applyFont="1" applyFill="1" applyBorder="1" applyAlignment="1">
      <alignment vertical="center" wrapText="1"/>
    </xf>
    <xf numFmtId="0" fontId="28" fillId="34" borderId="0" xfId="0" applyFont="1" applyFill="1" applyAlignment="1">
      <alignment vertical="center"/>
    </xf>
    <xf numFmtId="0" fontId="20" fillId="33" borderId="11" xfId="0" applyFont="1" applyFill="1" applyBorder="1" applyAlignment="1">
      <alignment horizontal="center" vertical="center" wrapText="1"/>
    </xf>
    <xf numFmtId="0" fontId="22" fillId="33" borderId="11" xfId="0" applyFont="1" applyFill="1" applyBorder="1" applyAlignment="1">
      <alignment horizontal="left" vertical="center" wrapText="1"/>
    </xf>
    <xf numFmtId="0" fontId="22" fillId="33" borderId="11" xfId="0" applyFont="1" applyFill="1" applyBorder="1" applyAlignment="1">
      <alignment horizontal="center" vertical="center" wrapText="1"/>
    </xf>
    <xf numFmtId="168" fontId="22" fillId="33" borderId="11" xfId="0" applyNumberFormat="1" applyFont="1" applyFill="1" applyBorder="1" applyAlignment="1">
      <alignment horizontal="right" vertical="center" wrapText="1"/>
    </xf>
    <xf numFmtId="0" fontId="27" fillId="34" borderId="10" xfId="0" applyFont="1" applyFill="1" applyBorder="1" applyAlignment="1">
      <alignment horizontal="center" vertical="center" wrapText="1"/>
    </xf>
    <xf numFmtId="0" fontId="27" fillId="34" borderId="10" xfId="0" applyFont="1" applyFill="1" applyBorder="1" applyAlignment="1">
      <alignment horizontal="center" vertical="center"/>
    </xf>
    <xf numFmtId="49" fontId="27" fillId="34" borderId="10" xfId="0" applyNumberFormat="1" applyFont="1" applyFill="1" applyBorder="1" applyAlignment="1">
      <alignment horizontal="center" vertical="center"/>
    </xf>
    <xf numFmtId="166" fontId="19" fillId="26" borderId="0" xfId="0" applyNumberFormat="1" applyFont="1" applyFill="1" applyAlignment="1">
      <alignment/>
    </xf>
    <xf numFmtId="0" fontId="19" fillId="30" borderId="10" xfId="0" applyFont="1" applyFill="1" applyBorder="1" applyAlignment="1">
      <alignment horizontal="left" vertical="center" wrapText="1"/>
    </xf>
    <xf numFmtId="0" fontId="19" fillId="32" borderId="10" xfId="0" applyFont="1" applyFill="1" applyBorder="1" applyAlignment="1">
      <alignment horizontal="center" vertical="center" wrapText="1"/>
    </xf>
    <xf numFmtId="0" fontId="20" fillId="32" borderId="10" xfId="0" applyFont="1" applyFill="1" applyBorder="1" applyAlignment="1">
      <alignment horizontal="left" vertical="center" wrapText="1"/>
    </xf>
    <xf numFmtId="0" fontId="20" fillId="0" borderId="10" xfId="0" applyFont="1" applyBorder="1" applyAlignment="1">
      <alignment horizontal="left" vertical="center"/>
    </xf>
    <xf numFmtId="0" fontId="19" fillId="0" borderId="0" xfId="0" applyFont="1" applyAlignment="1">
      <alignment horizontal="left"/>
    </xf>
    <xf numFmtId="182" fontId="20" fillId="24" borderId="10" xfId="62" applyNumberFormat="1" applyFont="1" applyFill="1" applyBorder="1" applyAlignment="1">
      <alignment horizontal="right" vertical="center" wrapText="1"/>
    </xf>
    <xf numFmtId="182" fontId="19" fillId="0" borderId="10" xfId="65" applyNumberFormat="1" applyFont="1" applyFill="1" applyBorder="1" applyAlignment="1">
      <alignment horizontal="right" vertical="center" wrapText="1"/>
    </xf>
    <xf numFmtId="182" fontId="19" fillId="0" borderId="10" xfId="0" applyNumberFormat="1" applyFont="1" applyBorder="1" applyAlignment="1">
      <alignment horizontal="right" vertical="center"/>
    </xf>
    <xf numFmtId="182" fontId="20" fillId="0" borderId="10" xfId="62" applyNumberFormat="1" applyFont="1" applyFill="1" applyBorder="1" applyAlignment="1">
      <alignment horizontal="right" vertical="center" wrapText="1"/>
    </xf>
    <xf numFmtId="182" fontId="19" fillId="0" borderId="10" xfId="62" applyNumberFormat="1" applyFont="1" applyFill="1" applyBorder="1" applyAlignment="1" applyProtection="1">
      <alignment horizontal="right" vertical="center"/>
      <protection/>
    </xf>
    <xf numFmtId="182" fontId="19" fillId="0" borderId="10" xfId="62" applyNumberFormat="1" applyFont="1" applyFill="1" applyBorder="1" applyAlignment="1" applyProtection="1">
      <alignment horizontal="right" vertical="center" wrapText="1"/>
      <protection/>
    </xf>
    <xf numFmtId="182" fontId="20" fillId="0" borderId="10" xfId="62" applyNumberFormat="1" applyFont="1" applyFill="1" applyBorder="1" applyAlignment="1" applyProtection="1">
      <alignment horizontal="right" vertical="center" wrapText="1"/>
      <protection/>
    </xf>
    <xf numFmtId="182" fontId="19" fillId="30" borderId="10" xfId="62" applyNumberFormat="1" applyFont="1" applyFill="1" applyBorder="1" applyAlignment="1" applyProtection="1">
      <alignment horizontal="right" vertical="center" wrapText="1"/>
      <protection/>
    </xf>
    <xf numFmtId="182" fontId="19" fillId="0" borderId="10" xfId="62" applyNumberFormat="1" applyFont="1" applyFill="1" applyBorder="1" applyAlignment="1">
      <alignment horizontal="right" vertical="center" wrapText="1"/>
    </xf>
    <xf numFmtId="182" fontId="20" fillId="0" borderId="10" xfId="62" applyNumberFormat="1" applyFont="1" applyBorder="1" applyAlignment="1">
      <alignment horizontal="right" vertical="center"/>
    </xf>
    <xf numFmtId="182" fontId="19" fillId="0" borderId="10" xfId="62" applyNumberFormat="1" applyFont="1" applyFill="1" applyBorder="1" applyAlignment="1">
      <alignment horizontal="right" vertical="center"/>
    </xf>
    <xf numFmtId="182" fontId="19" fillId="0" borderId="10" xfId="67" applyNumberFormat="1" applyFont="1" applyFill="1" applyBorder="1" applyAlignment="1">
      <alignment horizontal="right" vertical="center" wrapText="1"/>
    </xf>
    <xf numFmtId="182" fontId="19" fillId="0" borderId="10" xfId="62" applyNumberFormat="1" applyFont="1" applyBorder="1" applyAlignment="1">
      <alignment horizontal="right" vertical="center"/>
    </xf>
    <xf numFmtId="182" fontId="19" fillId="24" borderId="10" xfId="65" applyNumberFormat="1" applyFont="1" applyFill="1" applyBorder="1" applyAlignment="1">
      <alignment horizontal="right" vertical="center" wrapText="1"/>
    </xf>
    <xf numFmtId="182" fontId="20" fillId="0" borderId="10" xfId="65" applyNumberFormat="1" applyFont="1" applyFill="1" applyBorder="1" applyAlignment="1">
      <alignment horizontal="right" vertical="center" wrapText="1"/>
    </xf>
    <xf numFmtId="182" fontId="20" fillId="25" borderId="10" xfId="62" applyNumberFormat="1" applyFont="1" applyFill="1" applyBorder="1" applyAlignment="1">
      <alignment horizontal="right" vertical="center" wrapText="1"/>
    </xf>
    <xf numFmtId="182" fontId="19" fillId="32" borderId="10" xfId="62" applyNumberFormat="1" applyFont="1" applyFill="1" applyBorder="1" applyAlignment="1" applyProtection="1">
      <alignment horizontal="right" vertical="center" wrapText="1"/>
      <protection/>
    </xf>
    <xf numFmtId="182" fontId="20" fillId="32" borderId="10" xfId="62" applyNumberFormat="1" applyFont="1" applyFill="1" applyBorder="1" applyAlignment="1" applyProtection="1">
      <alignment horizontal="right" vertical="center" wrapText="1"/>
      <protection/>
    </xf>
    <xf numFmtId="182" fontId="19" fillId="0" borderId="10" xfId="65" applyNumberFormat="1" applyFont="1" applyBorder="1" applyAlignment="1">
      <alignment horizontal="right" vertical="center"/>
    </xf>
    <xf numFmtId="182" fontId="19" fillId="0" borderId="10" xfId="0" applyNumberFormat="1" applyFont="1" applyFill="1" applyBorder="1" applyAlignment="1">
      <alignment horizontal="right" vertical="center" wrapText="1"/>
    </xf>
    <xf numFmtId="182" fontId="19" fillId="0" borderId="0" xfId="0" applyNumberFormat="1" applyFont="1" applyAlignment="1">
      <alignment horizontal="right"/>
    </xf>
    <xf numFmtId="0" fontId="22" fillId="34" borderId="13" xfId="0" applyFont="1" applyFill="1" applyBorder="1" applyAlignment="1">
      <alignment horizontal="center" vertical="center"/>
    </xf>
    <xf numFmtId="0" fontId="28" fillId="34" borderId="16" xfId="0" applyFont="1" applyFill="1" applyBorder="1" applyAlignment="1">
      <alignment horizontal="center" vertical="center"/>
    </xf>
    <xf numFmtId="0" fontId="28" fillId="34" borderId="0" xfId="0" applyFont="1" applyFill="1" applyAlignment="1">
      <alignment horizontal="center" vertical="center"/>
    </xf>
    <xf numFmtId="0" fontId="56" fillId="25" borderId="10" xfId="0" applyNumberFormat="1" applyFont="1" applyFill="1" applyBorder="1" applyAlignment="1">
      <alignment horizontal="center" vertical="center" wrapText="1"/>
    </xf>
    <xf numFmtId="0" fontId="19" fillId="0" borderId="0" xfId="0" applyFont="1" applyFill="1" applyAlignment="1">
      <alignment horizontal="center"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44" fontId="19" fillId="0" borderId="10" xfId="62" applyFont="1" applyFill="1" applyBorder="1" applyAlignment="1">
      <alignment horizontal="center" vertical="center" wrapText="1"/>
    </xf>
    <xf numFmtId="4" fontId="34" fillId="0" borderId="10" xfId="0" applyNumberFormat="1" applyFont="1" applyFill="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3" xfId="0" applyFont="1" applyBorder="1" applyAlignment="1">
      <alignment horizontal="center" vertical="center"/>
    </xf>
    <xf numFmtId="4" fontId="20" fillId="0" borderId="10"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32"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44" fontId="32" fillId="0" borderId="10" xfId="62"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0" fontId="32" fillId="0" borderId="10" xfId="0" applyFont="1" applyBorder="1" applyAlignment="1">
      <alignment horizontal="center" vertical="center"/>
    </xf>
    <xf numFmtId="0" fontId="32" fillId="0" borderId="10" xfId="0" applyFont="1" applyBorder="1" applyAlignment="1">
      <alignment horizontal="center" vertical="center" wrapText="1"/>
    </xf>
    <xf numFmtId="0" fontId="32" fillId="0" borderId="13" xfId="0" applyFont="1" applyBorder="1" applyAlignment="1">
      <alignment horizontal="center" vertical="center"/>
    </xf>
    <xf numFmtId="4" fontId="35" fillId="0" borderId="10" xfId="0" applyNumberFormat="1"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10" xfId="0" applyFont="1" applyFill="1" applyBorder="1" applyAlignment="1">
      <alignment horizontal="center" vertical="center" wrapText="1"/>
    </xf>
    <xf numFmtId="0" fontId="19" fillId="0" borderId="10" xfId="0" applyFont="1" applyFill="1" applyBorder="1" applyAlignment="1">
      <alignment horizontal="left" vertical="center"/>
    </xf>
    <xf numFmtId="44" fontId="19" fillId="0" borderId="10" xfId="62" applyFont="1" applyFill="1" applyBorder="1" applyAlignment="1">
      <alignment horizontal="center" vertical="center"/>
    </xf>
    <xf numFmtId="0" fontId="19" fillId="0" borderId="10" xfId="0" applyFont="1" applyBorder="1" applyAlignment="1">
      <alignment horizontal="left" vertical="center"/>
    </xf>
    <xf numFmtId="8" fontId="19" fillId="0" borderId="10" xfId="0" applyNumberFormat="1" applyFont="1" applyBorder="1" applyAlignment="1">
      <alignment horizontal="right" vertical="center"/>
    </xf>
    <xf numFmtId="0" fontId="19" fillId="0" borderId="0" xfId="0" applyFont="1" applyAlignment="1">
      <alignment horizontal="center" vertical="center"/>
    </xf>
    <xf numFmtId="4" fontId="19" fillId="0" borderId="10" xfId="0" applyNumberFormat="1" applyFont="1" applyFill="1" applyBorder="1" applyAlignment="1">
      <alignment horizontal="center" vertical="center" wrapText="1"/>
    </xf>
    <xf numFmtId="0" fontId="19" fillId="0" borderId="13" xfId="0" applyFont="1" applyBorder="1" applyAlignment="1">
      <alignment horizontal="center" vertical="center" wrapText="1"/>
    </xf>
    <xf numFmtId="0" fontId="33" fillId="29" borderId="13" xfId="0" applyFont="1" applyFill="1" applyBorder="1" applyAlignment="1">
      <alignment horizontal="center" vertical="center"/>
    </xf>
    <xf numFmtId="0" fontId="19" fillId="29" borderId="0" xfId="0" applyFont="1" applyFill="1" applyAlignment="1">
      <alignment horizontal="center" vertical="center"/>
    </xf>
    <xf numFmtId="0" fontId="28" fillId="0" borderId="10" xfId="0" applyFont="1" applyFill="1" applyBorder="1" applyAlignment="1">
      <alignment horizontal="center" vertical="center" wrapText="1"/>
    </xf>
    <xf numFmtId="4" fontId="19" fillId="32" borderId="11" xfId="0" applyNumberFormat="1" applyFont="1" applyFill="1" applyBorder="1" applyAlignment="1">
      <alignment horizontal="right" vertical="center"/>
    </xf>
    <xf numFmtId="182" fontId="19" fillId="25" borderId="13" xfId="0" applyNumberFormat="1" applyFont="1" applyFill="1" applyBorder="1" applyAlignment="1">
      <alignment horizontal="right" vertical="center"/>
    </xf>
    <xf numFmtId="0" fontId="28" fillId="0" borderId="10"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1" xfId="0" applyFont="1" applyBorder="1" applyAlignment="1">
      <alignment horizontal="center" vertical="center"/>
    </xf>
    <xf numFmtId="44" fontId="22" fillId="25" borderId="10" xfId="62" applyFont="1" applyFill="1" applyBorder="1" applyAlignment="1">
      <alignment horizontal="center" vertical="center" wrapText="1"/>
    </xf>
    <xf numFmtId="44" fontId="32" fillId="25" borderId="10" xfId="62" applyFont="1" applyFill="1" applyBorder="1" applyAlignment="1">
      <alignment horizontal="center" vertical="center" wrapText="1"/>
    </xf>
    <xf numFmtId="0" fontId="19" fillId="0" borderId="11" xfId="0" applyFont="1" applyFill="1" applyBorder="1" applyAlignment="1">
      <alignment horizontal="left" vertical="center"/>
    </xf>
    <xf numFmtId="0" fontId="19" fillId="0" borderId="11" xfId="0" applyFont="1" applyFill="1" applyBorder="1" applyAlignment="1">
      <alignment horizontal="center" vertical="center"/>
    </xf>
    <xf numFmtId="44" fontId="19" fillId="0" borderId="11" xfId="62" applyFont="1" applyFill="1" applyBorder="1" applyAlignment="1" applyProtection="1">
      <alignment horizontal="center" vertical="center"/>
      <protection/>
    </xf>
    <xf numFmtId="4" fontId="19" fillId="0" borderId="11" xfId="0" applyNumberFormat="1" applyFont="1" applyFill="1" applyBorder="1" applyAlignment="1">
      <alignment horizontal="center" vertical="center" wrapText="1"/>
    </xf>
    <xf numFmtId="0" fontId="19" fillId="0" borderId="18" xfId="0" applyFont="1" applyBorder="1" applyAlignment="1">
      <alignment horizontal="center" vertical="center"/>
    </xf>
    <xf numFmtId="0" fontId="19" fillId="0" borderId="17" xfId="0" applyFont="1" applyBorder="1" applyAlignment="1">
      <alignment horizontal="center" vertical="center"/>
    </xf>
    <xf numFmtId="0" fontId="19" fillId="0" borderId="11" xfId="0" applyFont="1" applyFill="1" applyBorder="1" applyAlignment="1">
      <alignment horizontal="left" vertical="center" wrapText="1"/>
    </xf>
    <xf numFmtId="44" fontId="19" fillId="0" borderId="11" xfId="62" applyFont="1" applyFill="1" applyBorder="1" applyAlignment="1" applyProtection="1">
      <alignment horizontal="center" vertical="center" wrapText="1"/>
      <protection/>
    </xf>
    <xf numFmtId="49" fontId="19" fillId="0" borderId="11" xfId="0" applyNumberFormat="1" applyFont="1" applyFill="1" applyBorder="1" applyAlignment="1">
      <alignment horizontal="center" vertical="center"/>
    </xf>
    <xf numFmtId="49" fontId="19" fillId="0" borderId="11" xfId="0" applyNumberFormat="1" applyFont="1" applyFill="1" applyBorder="1" applyAlignment="1">
      <alignment horizontal="center" vertical="center" wrapText="1"/>
    </xf>
    <xf numFmtId="0" fontId="19" fillId="0" borderId="18" xfId="0" applyFont="1" applyFill="1" applyBorder="1" applyAlignment="1">
      <alignment horizontal="center" vertical="center"/>
    </xf>
    <xf numFmtId="0" fontId="19" fillId="0" borderId="17" xfId="0" applyFont="1" applyFill="1" applyBorder="1" applyAlignment="1">
      <alignment horizontal="center" vertical="center"/>
    </xf>
    <xf numFmtId="0" fontId="36" fillId="0" borderId="11" xfId="0" applyFont="1" applyFill="1" applyBorder="1" applyAlignment="1">
      <alignment horizontal="center" vertical="center" wrapText="1"/>
    </xf>
    <xf numFmtId="49" fontId="37" fillId="0" borderId="11" xfId="0" applyNumberFormat="1" applyFont="1" applyFill="1" applyBorder="1" applyAlignment="1">
      <alignment horizontal="center" vertical="center"/>
    </xf>
    <xf numFmtId="49" fontId="37" fillId="0" borderId="11" xfId="0" applyNumberFormat="1" applyFont="1" applyFill="1" applyBorder="1" applyAlignment="1">
      <alignment horizontal="center" vertical="center" wrapText="1"/>
    </xf>
    <xf numFmtId="164" fontId="19" fillId="0" borderId="11" xfId="0" applyNumberFormat="1" applyFont="1" applyFill="1" applyBorder="1" applyAlignment="1">
      <alignment horizontal="left" vertical="center"/>
    </xf>
    <xf numFmtId="4" fontId="19" fillId="0" borderId="11" xfId="62" applyNumberFormat="1" applyFont="1" applyFill="1" applyBorder="1" applyAlignment="1" applyProtection="1">
      <alignment horizontal="right" vertical="center" wrapText="1"/>
      <protection/>
    </xf>
    <xf numFmtId="0" fontId="28" fillId="0" borderId="11" xfId="0" applyFont="1" applyBorder="1" applyAlignment="1">
      <alignment horizontal="center"/>
    </xf>
    <xf numFmtId="0" fontId="32" fillId="31" borderId="11" xfId="0" applyFont="1" applyFill="1" applyBorder="1" applyAlignment="1">
      <alignment horizontal="center" vertical="center"/>
    </xf>
    <xf numFmtId="0" fontId="32" fillId="31" borderId="19" xfId="0" applyFont="1" applyFill="1" applyBorder="1" applyAlignment="1">
      <alignment horizontal="center" vertical="center"/>
    </xf>
    <xf numFmtId="0" fontId="32" fillId="29" borderId="10" xfId="0" applyFont="1" applyFill="1" applyBorder="1" applyAlignment="1">
      <alignment horizontal="center" vertical="center"/>
    </xf>
    <xf numFmtId="0" fontId="32" fillId="29" borderId="10" xfId="0" applyFont="1" applyFill="1" applyBorder="1" applyAlignment="1">
      <alignment horizontal="center" vertical="center"/>
    </xf>
    <xf numFmtId="0" fontId="32" fillId="34" borderId="10" xfId="0" applyFont="1" applyFill="1" applyBorder="1" applyAlignment="1">
      <alignment horizontal="center" vertical="center"/>
    </xf>
    <xf numFmtId="0" fontId="28" fillId="25" borderId="28" xfId="0" applyFont="1" applyFill="1" applyBorder="1" applyAlignment="1">
      <alignment horizontal="center" vertical="center" wrapText="1"/>
    </xf>
    <xf numFmtId="0" fontId="46" fillId="25" borderId="12" xfId="0" applyFont="1" applyFill="1" applyBorder="1" applyAlignment="1">
      <alignment vertical="center"/>
    </xf>
    <xf numFmtId="3" fontId="28" fillId="25" borderId="12" xfId="0" applyNumberFormat="1" applyFont="1" applyFill="1" applyBorder="1" applyAlignment="1">
      <alignment horizontal="center" vertical="center"/>
    </xf>
    <xf numFmtId="0" fontId="28" fillId="25" borderId="29" xfId="0" applyFont="1" applyFill="1" applyBorder="1" applyAlignment="1">
      <alignment horizontal="center" vertical="center" wrapText="1"/>
    </xf>
    <xf numFmtId="0" fontId="28" fillId="0" borderId="17" xfId="0" applyFont="1" applyFill="1" applyBorder="1" applyAlignment="1">
      <alignment vertical="center" wrapText="1"/>
    </xf>
    <xf numFmtId="0" fontId="28" fillId="0" borderId="28" xfId="0" applyFont="1" applyFill="1" applyBorder="1" applyAlignment="1">
      <alignment vertical="center"/>
    </xf>
    <xf numFmtId="0" fontId="28" fillId="0" borderId="27"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19" xfId="0" applyFont="1" applyFill="1" applyBorder="1" applyAlignment="1">
      <alignment vertical="center"/>
    </xf>
    <xf numFmtId="0" fontId="28" fillId="0" borderId="19" xfId="0" applyFont="1" applyFill="1" applyBorder="1" applyAlignment="1">
      <alignment horizontal="right" vertical="center"/>
    </xf>
    <xf numFmtId="0" fontId="28" fillId="25" borderId="30"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25" borderId="31" xfId="0" applyFont="1" applyFill="1" applyBorder="1" applyAlignment="1">
      <alignment horizontal="center" vertical="center"/>
    </xf>
    <xf numFmtId="0" fontId="28" fillId="25" borderId="24" xfId="0" applyFont="1" applyFill="1" applyBorder="1" applyAlignment="1">
      <alignment horizontal="center" vertical="center" wrapText="1"/>
    </xf>
    <xf numFmtId="169" fontId="28" fillId="25" borderId="15" xfId="0" applyNumberFormat="1" applyFont="1" applyFill="1" applyBorder="1" applyAlignment="1">
      <alignment horizontal="center" vertical="center" wrapText="1"/>
    </xf>
    <xf numFmtId="3" fontId="28" fillId="25" borderId="15" xfId="0" applyNumberFormat="1" applyFont="1" applyFill="1" applyBorder="1" applyAlignment="1">
      <alignment horizontal="center" vertical="center"/>
    </xf>
    <xf numFmtId="168" fontId="28" fillId="25" borderId="15" xfId="0" applyNumberFormat="1" applyFont="1" applyFill="1" applyBorder="1" applyAlignment="1">
      <alignment horizontal="right" vertical="center" wrapText="1"/>
    </xf>
    <xf numFmtId="169" fontId="28" fillId="25" borderId="25" xfId="0" applyNumberFormat="1" applyFont="1" applyFill="1" applyBorder="1" applyAlignment="1">
      <alignment horizontal="center" vertical="center" wrapText="1"/>
    </xf>
    <xf numFmtId="169" fontId="28" fillId="25" borderId="12" xfId="0" applyNumberFormat="1" applyFont="1" applyFill="1" applyBorder="1" applyAlignment="1">
      <alignment horizontal="center" vertical="center" wrapText="1"/>
    </xf>
    <xf numFmtId="0" fontId="22" fillId="33" borderId="23" xfId="0" applyFont="1" applyFill="1" applyBorder="1" applyAlignment="1">
      <alignment vertical="center" wrapText="1"/>
    </xf>
    <xf numFmtId="0" fontId="28" fillId="25" borderId="31" xfId="0" applyFont="1" applyFill="1" applyBorder="1" applyAlignment="1">
      <alignment horizontal="center" vertical="center" wrapText="1"/>
    </xf>
    <xf numFmtId="0" fontId="22" fillId="29" borderId="10" xfId="0" applyFont="1" applyFill="1" applyBorder="1" applyAlignment="1">
      <alignment horizontal="center" vertical="center" wrapText="1"/>
    </xf>
    <xf numFmtId="0" fontId="28" fillId="0" borderId="11" xfId="0" applyFont="1" applyFill="1" applyBorder="1" applyAlignment="1">
      <alignment horizontal="center" vertical="center"/>
    </xf>
    <xf numFmtId="0" fontId="22" fillId="0" borderId="11" xfId="0" applyFont="1" applyFill="1" applyBorder="1" applyAlignment="1">
      <alignment horizontal="center" vertical="center"/>
    </xf>
    <xf numFmtId="44" fontId="28" fillId="0" borderId="11" xfId="62" applyFont="1" applyFill="1" applyBorder="1" applyAlignment="1" applyProtection="1">
      <alignment horizontal="center" vertical="center" wrapText="1"/>
      <protection/>
    </xf>
    <xf numFmtId="0" fontId="32" fillId="29" borderId="13" xfId="0" applyFont="1" applyFill="1" applyBorder="1" applyAlignment="1">
      <alignment horizontal="left" vertical="center"/>
    </xf>
    <xf numFmtId="0" fontId="32" fillId="29" borderId="32" xfId="0" applyFont="1" applyFill="1" applyBorder="1" applyAlignment="1">
      <alignment horizontal="left" vertical="center"/>
    </xf>
    <xf numFmtId="0" fontId="32" fillId="29" borderId="14" xfId="0" applyFont="1" applyFill="1" applyBorder="1" applyAlignment="1">
      <alignment horizontal="left" vertical="center"/>
    </xf>
    <xf numFmtId="0" fontId="32" fillId="29" borderId="13" xfId="0" applyFont="1" applyFill="1" applyBorder="1" applyAlignment="1">
      <alignment horizontal="left" vertical="center" wrapText="1"/>
    </xf>
    <xf numFmtId="0" fontId="32" fillId="29" borderId="32" xfId="0" applyFont="1" applyFill="1" applyBorder="1" applyAlignment="1">
      <alignment horizontal="left" vertical="center" wrapText="1"/>
    </xf>
    <xf numFmtId="0" fontId="32" fillId="29" borderId="14" xfId="0" applyFont="1" applyFill="1" applyBorder="1" applyAlignment="1">
      <alignment horizontal="left" vertical="center" wrapText="1"/>
    </xf>
    <xf numFmtId="0" fontId="32" fillId="29" borderId="10" xfId="0" applyFont="1" applyFill="1" applyBorder="1" applyAlignment="1">
      <alignment horizontal="center" vertical="center" wrapText="1"/>
    </xf>
    <xf numFmtId="0" fontId="32" fillId="31" borderId="11" xfId="0" applyFont="1" applyFill="1" applyBorder="1" applyAlignment="1">
      <alignment horizontal="left" vertical="center"/>
    </xf>
    <xf numFmtId="0" fontId="22" fillId="31" borderId="1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1" fillId="0" borderId="11" xfId="0" applyFont="1" applyFill="1" applyBorder="1" applyAlignment="1">
      <alignment horizontal="left" vertical="center" wrapText="1"/>
    </xf>
    <xf numFmtId="0" fontId="41" fillId="0" borderId="11" xfId="0" applyFont="1" applyFill="1" applyBorder="1" applyAlignment="1">
      <alignment horizontal="center" vertical="center" wrapText="1"/>
    </xf>
    <xf numFmtId="0" fontId="32" fillId="31" borderId="19" xfId="0" applyFont="1" applyFill="1" applyBorder="1" applyAlignment="1">
      <alignment horizontal="left" vertical="center"/>
    </xf>
    <xf numFmtId="0" fontId="32" fillId="29" borderId="13" xfId="0" applyFont="1" applyFill="1" applyBorder="1" applyAlignment="1">
      <alignment horizontal="left" vertical="center"/>
    </xf>
    <xf numFmtId="0" fontId="32" fillId="29" borderId="32" xfId="0" applyFont="1" applyFill="1" applyBorder="1" applyAlignment="1">
      <alignment horizontal="left" vertical="center"/>
    </xf>
    <xf numFmtId="0" fontId="32" fillId="29" borderId="14" xfId="0" applyFont="1" applyFill="1" applyBorder="1" applyAlignment="1">
      <alignment horizontal="left" vertical="center"/>
    </xf>
    <xf numFmtId="0" fontId="22" fillId="0" borderId="33" xfId="0" applyFont="1" applyFill="1" applyBorder="1" applyAlignment="1">
      <alignment horizontal="right" vertical="center" wrapText="1"/>
    </xf>
    <xf numFmtId="0" fontId="22" fillId="0" borderId="33" xfId="0" applyFont="1" applyFill="1" applyBorder="1" applyAlignment="1">
      <alignment horizontal="right" vertical="center"/>
    </xf>
    <xf numFmtId="44" fontId="22" fillId="0" borderId="15" xfId="62" applyFont="1" applyBorder="1" applyAlignment="1">
      <alignment horizontal="center" vertical="center" wrapText="1"/>
    </xf>
    <xf numFmtId="44" fontId="22" fillId="0" borderId="23" xfId="62" applyFont="1" applyBorder="1" applyAlignment="1">
      <alignment horizontal="center" vertical="center" wrapText="1"/>
    </xf>
    <xf numFmtId="0" fontId="22" fillId="0" borderId="10" xfId="0" applyFont="1" applyBorder="1" applyAlignment="1">
      <alignment horizontal="center" vertical="center" wrapText="1"/>
    </xf>
    <xf numFmtId="0" fontId="22" fillId="31" borderId="19" xfId="0" applyFont="1" applyFill="1" applyBorder="1" applyAlignment="1">
      <alignment horizontal="left" vertical="center" wrapText="1"/>
    </xf>
    <xf numFmtId="0" fontId="22" fillId="3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2" fillId="29" borderId="10" xfId="0" applyFont="1" applyFill="1" applyBorder="1" applyAlignment="1">
      <alignment horizontal="left" vertical="center"/>
    </xf>
    <xf numFmtId="0" fontId="22" fillId="0" borderId="1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3" xfId="0" applyFont="1" applyBorder="1" applyAlignment="1">
      <alignment horizontal="center" vertical="center" wrapText="1"/>
    </xf>
    <xf numFmtId="0" fontId="28" fillId="0" borderId="30" xfId="52" applyFont="1" applyFill="1" applyBorder="1" applyAlignment="1">
      <alignment horizontal="center" vertical="center" wrapText="1"/>
      <protection/>
    </xf>
    <xf numFmtId="0" fontId="28" fillId="0" borderId="33" xfId="52" applyFont="1" applyFill="1" applyBorder="1" applyAlignment="1">
      <alignment horizontal="center" vertical="center" wrapText="1"/>
      <protection/>
    </xf>
    <xf numFmtId="0" fontId="28" fillId="0" borderId="11" xfId="0" applyFont="1" applyBorder="1" applyAlignment="1">
      <alignment horizontal="center" vertical="center"/>
    </xf>
    <xf numFmtId="0" fontId="29"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horizontal="left" vertical="center" wrapText="1"/>
    </xf>
    <xf numFmtId="44" fontId="22" fillId="0" borderId="10" xfId="62" applyFont="1" applyBorder="1" applyAlignment="1">
      <alignment horizontal="center" vertical="center" wrapText="1"/>
    </xf>
    <xf numFmtId="0" fontId="28" fillId="0" borderId="11" xfId="0" applyFont="1" applyFill="1" applyBorder="1" applyAlignment="1">
      <alignment horizontal="center" vertical="center" wrapText="1"/>
    </xf>
    <xf numFmtId="0" fontId="32" fillId="34" borderId="13" xfId="0" applyFont="1" applyFill="1" applyBorder="1" applyAlignment="1">
      <alignment horizontal="left" vertical="center"/>
    </xf>
    <xf numFmtId="0" fontId="32" fillId="34" borderId="32" xfId="0" applyFont="1" applyFill="1" applyBorder="1" applyAlignment="1">
      <alignment horizontal="left" vertical="center"/>
    </xf>
    <xf numFmtId="0" fontId="32" fillId="34" borderId="14" xfId="0" applyFont="1" applyFill="1" applyBorder="1" applyAlignment="1">
      <alignment horizontal="left" vertical="center"/>
    </xf>
    <xf numFmtId="0" fontId="22" fillId="34" borderId="10" xfId="0" applyFont="1" applyFill="1" applyBorder="1" applyAlignment="1">
      <alignment horizontal="center" vertical="center" wrapText="1"/>
    </xf>
    <xf numFmtId="0" fontId="19" fillId="0" borderId="15" xfId="0" applyFont="1" applyBorder="1" applyAlignment="1">
      <alignment horizontal="center" vertical="center"/>
    </xf>
    <xf numFmtId="0" fontId="0" fillId="0" borderId="29" xfId="0" applyBorder="1" applyAlignment="1">
      <alignment horizontal="center" vertical="center"/>
    </xf>
    <xf numFmtId="0" fontId="19" fillId="0" borderId="10" xfId="0" applyFont="1" applyFill="1" applyBorder="1" applyAlignment="1">
      <alignment horizontal="center" vertical="center" wrapText="1"/>
    </xf>
    <xf numFmtId="0" fontId="20" fillId="0" borderId="0" xfId="0" applyFont="1" applyAlignment="1">
      <alignment horizontal="center" wrapText="1"/>
    </xf>
    <xf numFmtId="0" fontId="19" fillId="25" borderId="15" xfId="0" applyFont="1" applyFill="1" applyBorder="1" applyAlignment="1">
      <alignment horizontal="center" vertical="center"/>
    </xf>
    <xf numFmtId="0" fontId="19" fillId="25" borderId="23" xfId="0" applyFont="1" applyFill="1" applyBorder="1" applyAlignment="1">
      <alignment horizontal="center" vertical="center"/>
    </xf>
    <xf numFmtId="0" fontId="20"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32" fillId="34" borderId="10" xfId="0" applyFont="1" applyFill="1" applyBorder="1" applyAlignment="1">
      <alignment horizontal="left" vertical="center" wrapText="1"/>
    </xf>
    <xf numFmtId="0" fontId="32" fillId="34" borderId="10" xfId="0" applyFont="1" applyFill="1" applyBorder="1" applyAlignment="1">
      <alignment horizontal="left" vertical="center"/>
    </xf>
    <xf numFmtId="44" fontId="20" fillId="0" borderId="0" xfId="62" applyFont="1" applyFill="1" applyBorder="1" applyAlignment="1">
      <alignment horizontal="right" vertical="center" wrapText="1"/>
    </xf>
    <xf numFmtId="0" fontId="25" fillId="24"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32" fillId="35" borderId="10" xfId="0" applyFont="1" applyFill="1" applyBorder="1" applyAlignment="1">
      <alignment horizontal="left" vertical="center"/>
    </xf>
    <xf numFmtId="0" fontId="32" fillId="35" borderId="10" xfId="0" applyFont="1" applyFill="1" applyBorder="1" applyAlignment="1">
      <alignment horizontal="left" vertical="center" wrapText="1"/>
    </xf>
    <xf numFmtId="0" fontId="32" fillId="36" borderId="10" xfId="0" applyFont="1" applyFill="1" applyBorder="1" applyAlignment="1">
      <alignment horizontal="left" vertical="center" wrapText="1"/>
    </xf>
    <xf numFmtId="0" fontId="32" fillId="33" borderId="13" xfId="0" applyFont="1" applyFill="1" applyBorder="1" applyAlignment="1">
      <alignment horizontal="left" vertical="center" wrapText="1"/>
    </xf>
    <xf numFmtId="0" fontId="32" fillId="33" borderId="32" xfId="0" applyFont="1" applyFill="1" applyBorder="1" applyAlignment="1">
      <alignment horizontal="left" vertical="center" wrapText="1"/>
    </xf>
    <xf numFmtId="0" fontId="32" fillId="33" borderId="14" xfId="0" applyFont="1" applyFill="1" applyBorder="1" applyAlignment="1">
      <alignment horizontal="left" vertical="center" wrapText="1"/>
    </xf>
    <xf numFmtId="0" fontId="22" fillId="30" borderId="18" xfId="0" applyFont="1" applyFill="1" applyBorder="1" applyAlignment="1">
      <alignment horizontal="center" vertical="center" wrapText="1"/>
    </xf>
    <xf numFmtId="0" fontId="22" fillId="30" borderId="10" xfId="0" applyFont="1" applyFill="1" applyBorder="1" applyAlignment="1">
      <alignment horizontal="center" vertical="center" wrapText="1"/>
    </xf>
    <xf numFmtId="0" fontId="32" fillId="33" borderId="11" xfId="0" applyFont="1" applyFill="1" applyBorder="1" applyAlignment="1">
      <alignment horizontal="left" vertical="center" wrapText="1"/>
    </xf>
    <xf numFmtId="0" fontId="32" fillId="33" borderId="12" xfId="0" applyFont="1" applyFill="1" applyBorder="1" applyAlignment="1">
      <alignment horizontal="left" vertical="center" wrapText="1"/>
    </xf>
    <xf numFmtId="0" fontId="32" fillId="33" borderId="28" xfId="0" applyFont="1" applyFill="1" applyBorder="1" applyAlignment="1">
      <alignment horizontal="left" vertical="center" wrapText="1"/>
    </xf>
    <xf numFmtId="0" fontId="32" fillId="33" borderId="17" xfId="0" applyFont="1" applyFill="1" applyBorder="1" applyAlignment="1">
      <alignment horizontal="left" vertical="center" wrapText="1"/>
    </xf>
    <xf numFmtId="0" fontId="32" fillId="33" borderId="34" xfId="0" applyFont="1" applyFill="1" applyBorder="1" applyAlignment="1">
      <alignment horizontal="left" vertical="center" wrapText="1"/>
    </xf>
    <xf numFmtId="0" fontId="32" fillId="33" borderId="35" xfId="0" applyFont="1" applyFill="1" applyBorder="1" applyAlignment="1">
      <alignment horizontal="left" vertical="center" wrapText="1"/>
    </xf>
    <xf numFmtId="0" fontId="22" fillId="37" borderId="0" xfId="0" applyFont="1" applyFill="1" applyAlignment="1">
      <alignment horizontal="right" vertical="center" wrapText="1"/>
    </xf>
    <xf numFmtId="0" fontId="22" fillId="37" borderId="0" xfId="0" applyFont="1" applyFill="1" applyAlignment="1">
      <alignment horizontal="right" vertical="center"/>
    </xf>
    <xf numFmtId="0" fontId="22" fillId="37" borderId="36" xfId="0" applyFont="1" applyFill="1" applyBorder="1" applyAlignment="1">
      <alignment horizontal="right" vertical="center"/>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24" xfId="0" applyFont="1" applyFill="1" applyBorder="1" applyAlignment="1">
      <alignment horizontal="center" vertical="center"/>
    </xf>
    <xf numFmtId="0" fontId="22" fillId="30" borderId="12" xfId="0" applyFont="1" applyFill="1" applyBorder="1" applyAlignment="1">
      <alignment horizontal="center" vertical="center" wrapText="1"/>
    </xf>
    <xf numFmtId="0" fontId="22" fillId="30" borderId="28" xfId="0" applyFont="1" applyFill="1" applyBorder="1" applyAlignment="1">
      <alignment horizontal="center" vertical="center" wrapText="1"/>
    </xf>
    <xf numFmtId="0" fontId="22" fillId="30" borderId="19" xfId="0" applyFont="1" applyFill="1" applyBorder="1" applyAlignment="1">
      <alignment horizontal="center" vertical="center" wrapText="1"/>
    </xf>
    <xf numFmtId="0" fontId="32" fillId="33" borderId="10" xfId="0" applyFont="1" applyFill="1" applyBorder="1" applyAlignment="1">
      <alignment horizontal="left" vertical="center" wrapText="1"/>
    </xf>
    <xf numFmtId="0" fontId="32" fillId="33" borderId="23"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32" fillId="0" borderId="0" xfId="0" applyFont="1" applyAlignment="1">
      <alignment horizontal="right" vertical="center" wrapText="1"/>
    </xf>
    <xf numFmtId="0" fontId="32" fillId="0" borderId="36" xfId="0" applyFont="1" applyBorder="1" applyAlignment="1">
      <alignment horizontal="right" vertical="center" wrapText="1"/>
    </xf>
    <xf numFmtId="0" fontId="32" fillId="0" borderId="11" xfId="0" applyFont="1" applyFill="1" applyBorder="1" applyAlignment="1">
      <alignment horizontal="left" vertical="center" wrapText="1"/>
    </xf>
    <xf numFmtId="0" fontId="22" fillId="2"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22" fillId="0" borderId="0" xfId="0" applyFont="1" applyAlignment="1">
      <alignment horizontal="right" vertical="center" wrapText="1"/>
    </xf>
    <xf numFmtId="0" fontId="19" fillId="0" borderId="11" xfId="0" applyFont="1" applyBorder="1" applyAlignment="1">
      <alignment vertical="center" wrapText="1"/>
    </xf>
    <xf numFmtId="0" fontId="19" fillId="0" borderId="11" xfId="0" applyFont="1" applyBorder="1" applyAlignment="1">
      <alignment horizontal="center" vertical="center"/>
    </xf>
    <xf numFmtId="0" fontId="20" fillId="36" borderId="11" xfId="0" applyFont="1" applyFill="1" applyBorder="1" applyAlignment="1">
      <alignment horizontal="center" vertical="center"/>
    </xf>
    <xf numFmtId="0" fontId="20" fillId="36" borderId="11" xfId="0" applyFont="1" applyFill="1" applyBorder="1" applyAlignment="1">
      <alignment horizontal="center" vertical="center" wrapText="1"/>
    </xf>
    <xf numFmtId="0" fontId="20" fillId="0" borderId="11" xfId="0" applyFont="1" applyBorder="1" applyAlignment="1">
      <alignment horizontal="left" vertical="center"/>
    </xf>
    <xf numFmtId="0" fontId="19" fillId="0" borderId="11" xfId="0" applyFont="1" applyBorder="1" applyAlignment="1">
      <alignment vertical="center"/>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tandard_2001_04_01" xfId="56"/>
    <cellStyle name="Suma" xfId="57"/>
    <cellStyle name="Tekst objaśnienia" xfId="58"/>
    <cellStyle name="Tekst ostrzeżenia" xfId="59"/>
    <cellStyle name="Tytuł" xfId="60"/>
    <cellStyle name="Uwaga" xfId="61"/>
    <cellStyle name="Currency" xfId="62"/>
    <cellStyle name="Currency [0]" xfId="63"/>
    <cellStyle name="Walutowy 2" xfId="64"/>
    <cellStyle name="Walutowy 2 2" xfId="65"/>
    <cellStyle name="Walutowy 3" xfId="66"/>
    <cellStyle name="Zły"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4:F22"/>
  <sheetViews>
    <sheetView tabSelected="1" view="pageBreakPreview" zoomScale="60" zoomScalePageLayoutView="0" workbookViewId="0" topLeftCell="A1">
      <selection activeCell="A19" sqref="A19"/>
    </sheetView>
  </sheetViews>
  <sheetFormatPr defaultColWidth="9.140625" defaultRowHeight="12.75"/>
  <cols>
    <col min="1" max="1" width="33.28125" style="34" customWidth="1"/>
    <col min="2" max="2" width="34.28125" style="34" customWidth="1"/>
    <col min="3" max="3" width="16.28125" style="35" customWidth="1"/>
    <col min="4" max="4" width="16.28125" style="36" customWidth="1"/>
    <col min="5" max="6" width="19.7109375" style="35" customWidth="1"/>
  </cols>
  <sheetData>
    <row r="4" spans="1:6" ht="44.25" customHeight="1">
      <c r="A4" s="347" t="s">
        <v>627</v>
      </c>
      <c r="B4" s="347" t="s">
        <v>628</v>
      </c>
      <c r="C4" s="348" t="s">
        <v>629</v>
      </c>
      <c r="D4" s="349" t="s">
        <v>630</v>
      </c>
      <c r="E4" s="347" t="s">
        <v>631</v>
      </c>
      <c r="F4" s="347" t="s">
        <v>632</v>
      </c>
    </row>
    <row r="5" spans="1:6" ht="44.25" customHeight="1">
      <c r="A5" s="33" t="s">
        <v>260</v>
      </c>
      <c r="B5" s="33" t="s">
        <v>1303</v>
      </c>
      <c r="C5" s="45" t="s">
        <v>891</v>
      </c>
      <c r="D5" s="45">
        <v>590648273</v>
      </c>
      <c r="E5" s="33" t="s">
        <v>448</v>
      </c>
      <c r="F5" s="33" t="s">
        <v>448</v>
      </c>
    </row>
    <row r="6" spans="1:6" ht="36" customHeight="1">
      <c r="A6" s="33" t="s">
        <v>232</v>
      </c>
      <c r="B6" s="33" t="s">
        <v>1303</v>
      </c>
      <c r="C6" s="47" t="s">
        <v>892</v>
      </c>
      <c r="D6" s="48" t="s">
        <v>633</v>
      </c>
      <c r="E6" s="45">
        <v>70</v>
      </c>
      <c r="F6" s="45" t="s">
        <v>448</v>
      </c>
    </row>
    <row r="7" spans="1:6" s="72" customFormat="1" ht="36" customHeight="1">
      <c r="A7" s="75" t="s">
        <v>1301</v>
      </c>
      <c r="B7" s="75" t="s">
        <v>315</v>
      </c>
      <c r="C7" s="45" t="s">
        <v>893</v>
      </c>
      <c r="D7" s="76" t="s">
        <v>634</v>
      </c>
      <c r="E7" s="45">
        <v>22</v>
      </c>
      <c r="F7" s="45" t="s">
        <v>448</v>
      </c>
    </row>
    <row r="8" spans="1:6" s="72" customFormat="1" ht="36" customHeight="1">
      <c r="A8" s="75" t="s">
        <v>635</v>
      </c>
      <c r="B8" s="75" t="s">
        <v>1302</v>
      </c>
      <c r="C8" s="45" t="s">
        <v>636</v>
      </c>
      <c r="D8" s="76">
        <v>590350421</v>
      </c>
      <c r="E8" s="45">
        <v>10</v>
      </c>
      <c r="F8" s="45" t="s">
        <v>448</v>
      </c>
    </row>
    <row r="9" spans="1:6" s="72" customFormat="1" ht="36" customHeight="1">
      <c r="A9" s="75" t="s">
        <v>1304</v>
      </c>
      <c r="B9" s="75" t="s">
        <v>1305</v>
      </c>
      <c r="C9" s="45" t="s">
        <v>894</v>
      </c>
      <c r="D9" s="76" t="s">
        <v>637</v>
      </c>
      <c r="E9" s="45">
        <v>40</v>
      </c>
      <c r="F9" s="45" t="s">
        <v>448</v>
      </c>
    </row>
    <row r="10" spans="1:6" s="72" customFormat="1" ht="36" customHeight="1">
      <c r="A10" s="46" t="s">
        <v>225</v>
      </c>
      <c r="B10" s="75" t="s">
        <v>638</v>
      </c>
      <c r="C10" s="45" t="s">
        <v>639</v>
      </c>
      <c r="D10" s="76">
        <v>590599480</v>
      </c>
      <c r="E10" s="45">
        <v>20</v>
      </c>
      <c r="F10" s="45" t="s">
        <v>448</v>
      </c>
    </row>
    <row r="11" spans="1:6" s="72" customFormat="1" ht="36" customHeight="1">
      <c r="A11" s="75" t="s">
        <v>1306</v>
      </c>
      <c r="B11" s="75" t="s">
        <v>1307</v>
      </c>
      <c r="C11" s="49" t="s">
        <v>895</v>
      </c>
      <c r="D11" s="76" t="s">
        <v>640</v>
      </c>
      <c r="E11" s="45">
        <v>35</v>
      </c>
      <c r="F11" s="45">
        <v>394</v>
      </c>
    </row>
    <row r="12" spans="1:6" s="72" customFormat="1" ht="36" customHeight="1">
      <c r="A12" s="75" t="s">
        <v>33</v>
      </c>
      <c r="B12" s="75" t="s">
        <v>1308</v>
      </c>
      <c r="C12" s="45" t="s">
        <v>896</v>
      </c>
      <c r="D12" s="76" t="s">
        <v>897</v>
      </c>
      <c r="E12" s="45">
        <v>18</v>
      </c>
      <c r="F12" s="45">
        <v>125</v>
      </c>
    </row>
    <row r="13" spans="1:6" s="72" customFormat="1" ht="36" customHeight="1">
      <c r="A13" s="75" t="s">
        <v>1309</v>
      </c>
      <c r="B13" s="75" t="s">
        <v>641</v>
      </c>
      <c r="C13" s="45" t="s">
        <v>642</v>
      </c>
      <c r="D13" s="76" t="s">
        <v>643</v>
      </c>
      <c r="E13" s="45">
        <v>30</v>
      </c>
      <c r="F13" s="45">
        <v>284</v>
      </c>
    </row>
    <row r="14" spans="1:6" s="72" customFormat="1" ht="36" customHeight="1">
      <c r="A14" s="75" t="s">
        <v>1310</v>
      </c>
      <c r="B14" s="75" t="s">
        <v>1311</v>
      </c>
      <c r="C14" s="45" t="s">
        <v>644</v>
      </c>
      <c r="D14" s="76">
        <v>590730520</v>
      </c>
      <c r="E14" s="45">
        <v>42</v>
      </c>
      <c r="F14" s="45">
        <v>365</v>
      </c>
    </row>
    <row r="15" spans="1:6" s="72" customFormat="1" ht="36" customHeight="1">
      <c r="A15" s="75" t="s">
        <v>1312</v>
      </c>
      <c r="B15" s="75" t="s">
        <v>1313</v>
      </c>
      <c r="C15" s="45" t="s">
        <v>645</v>
      </c>
      <c r="D15" s="76">
        <v>592132651</v>
      </c>
      <c r="E15" s="45">
        <v>16</v>
      </c>
      <c r="F15" s="45">
        <v>75</v>
      </c>
    </row>
    <row r="16" spans="1:6" s="72" customFormat="1" ht="36" customHeight="1">
      <c r="A16" s="75" t="s">
        <v>226</v>
      </c>
      <c r="B16" s="75" t="s">
        <v>1314</v>
      </c>
      <c r="C16" s="45" t="s">
        <v>646</v>
      </c>
      <c r="D16" s="76" t="s">
        <v>647</v>
      </c>
      <c r="E16" s="45">
        <v>18</v>
      </c>
      <c r="F16" s="45">
        <v>115</v>
      </c>
    </row>
    <row r="17" spans="1:6" s="72" customFormat="1" ht="36" customHeight="1">
      <c r="A17" s="75" t="s">
        <v>113</v>
      </c>
      <c r="B17" s="75" t="s">
        <v>114</v>
      </c>
      <c r="C17" s="45" t="s">
        <v>648</v>
      </c>
      <c r="D17" s="76" t="s">
        <v>649</v>
      </c>
      <c r="E17" s="45">
        <v>22</v>
      </c>
      <c r="F17" s="45">
        <v>157</v>
      </c>
    </row>
    <row r="18" spans="1:6" s="72" customFormat="1" ht="36" customHeight="1">
      <c r="A18" s="75" t="s">
        <v>136</v>
      </c>
      <c r="B18" s="75" t="s">
        <v>1315</v>
      </c>
      <c r="C18" s="45" t="s">
        <v>650</v>
      </c>
      <c r="D18" s="76" t="s">
        <v>651</v>
      </c>
      <c r="E18" s="45">
        <v>26</v>
      </c>
      <c r="F18" s="45">
        <v>175</v>
      </c>
    </row>
    <row r="19" spans="1:6" s="72" customFormat="1" ht="36" customHeight="1">
      <c r="A19" s="75" t="s">
        <v>884</v>
      </c>
      <c r="B19" s="75" t="s">
        <v>652</v>
      </c>
      <c r="C19" s="45" t="s">
        <v>883</v>
      </c>
      <c r="D19" s="76" t="s">
        <v>882</v>
      </c>
      <c r="E19" s="45">
        <v>20</v>
      </c>
      <c r="F19" s="45">
        <v>114</v>
      </c>
    </row>
    <row r="20" spans="1:6" s="72" customFormat="1" ht="36" customHeight="1">
      <c r="A20" s="75" t="s">
        <v>1316</v>
      </c>
      <c r="B20" s="75" t="s">
        <v>1317</v>
      </c>
      <c r="C20" s="45" t="s">
        <v>653</v>
      </c>
      <c r="D20" s="76" t="s">
        <v>654</v>
      </c>
      <c r="E20" s="45">
        <v>8</v>
      </c>
      <c r="F20" s="45" t="s">
        <v>448</v>
      </c>
    </row>
    <row r="21" spans="1:6" s="72" customFormat="1" ht="34.5" customHeight="1">
      <c r="A21" s="75" t="s">
        <v>1318</v>
      </c>
      <c r="B21" s="75" t="s">
        <v>1319</v>
      </c>
      <c r="C21" s="45" t="s">
        <v>1111</v>
      </c>
      <c r="D21" s="76" t="s">
        <v>1112</v>
      </c>
      <c r="E21" s="45">
        <v>12</v>
      </c>
      <c r="F21" s="45" t="s">
        <v>448</v>
      </c>
    </row>
    <row r="22" spans="1:6" s="72" customFormat="1" ht="12.75">
      <c r="A22" s="71"/>
      <c r="B22" s="71"/>
      <c r="C22" s="70"/>
      <c r="D22" s="69"/>
      <c r="E22" s="70"/>
      <c r="F22" s="70"/>
    </row>
  </sheetData>
  <sheetProtection/>
  <printOptions/>
  <pageMargins left="0.7" right="0.7" top="0.75" bottom="0.75" header="0.3" footer="0.3"/>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IV310"/>
  <sheetViews>
    <sheetView view="pageBreakPreview" zoomScaleNormal="41" zoomScaleSheetLayoutView="100" zoomScalePageLayoutView="0" workbookViewId="0" topLeftCell="A244">
      <selection activeCell="I233" sqref="I233"/>
    </sheetView>
  </sheetViews>
  <sheetFormatPr defaultColWidth="9.140625" defaultRowHeight="12.75"/>
  <cols>
    <col min="1" max="1" width="7.7109375" style="99" customWidth="1"/>
    <col min="2" max="2" width="47.00390625" style="182" customWidth="1"/>
    <col min="3" max="3" width="21.8515625" style="99" customWidth="1"/>
    <col min="4" max="5" width="24.57421875" style="183" customWidth="1"/>
    <col min="6" max="6" width="39.28125" style="99" customWidth="1"/>
    <col min="7" max="7" width="29.28125" style="99" customWidth="1"/>
    <col min="8" max="8" width="20.00390625" style="99" bestFit="1" customWidth="1"/>
    <col min="9" max="9" width="19.00390625" style="185" customWidth="1"/>
    <col min="10" max="10" width="56.7109375" style="99" customWidth="1"/>
    <col min="11" max="14" width="13.28125" style="99" customWidth="1"/>
    <col min="15" max="15" width="45.57421875" style="99" bestFit="1" customWidth="1"/>
    <col min="16" max="16" width="9.140625" style="100" customWidth="1"/>
    <col min="17" max="16384" width="9.140625" style="99" customWidth="1"/>
  </cols>
  <sheetData>
    <row r="1" spans="2:15" ht="53.25" customHeight="1">
      <c r="B1" s="497"/>
      <c r="C1" s="498"/>
      <c r="D1" s="498"/>
      <c r="E1" s="498"/>
      <c r="F1" s="498"/>
      <c r="G1" s="498"/>
      <c r="H1" s="498"/>
      <c r="I1" s="498"/>
      <c r="J1" s="498"/>
      <c r="K1" s="485" t="s">
        <v>1267</v>
      </c>
      <c r="L1" s="486"/>
      <c r="M1" s="486"/>
      <c r="N1" s="486"/>
      <c r="O1" s="486"/>
    </row>
    <row r="2" spans="1:16" s="102" customFormat="1" ht="47.25" customHeight="1">
      <c r="A2" s="502" t="s">
        <v>358</v>
      </c>
      <c r="B2" s="503" t="s">
        <v>204</v>
      </c>
      <c r="C2" s="489" t="s">
        <v>221</v>
      </c>
      <c r="D2" s="504" t="s">
        <v>194</v>
      </c>
      <c r="E2" s="487" t="s">
        <v>360</v>
      </c>
      <c r="F2" s="489" t="s">
        <v>195</v>
      </c>
      <c r="G2" s="489" t="s">
        <v>205</v>
      </c>
      <c r="H2" s="489" t="s">
        <v>1252</v>
      </c>
      <c r="I2" s="489" t="s">
        <v>206</v>
      </c>
      <c r="J2" s="495" t="s">
        <v>196</v>
      </c>
      <c r="K2" s="489" t="s">
        <v>197</v>
      </c>
      <c r="L2" s="489"/>
      <c r="M2" s="489"/>
      <c r="N2" s="489"/>
      <c r="O2" s="494" t="s">
        <v>198</v>
      </c>
      <c r="P2" s="101"/>
    </row>
    <row r="3" spans="1:16" s="102" customFormat="1" ht="75">
      <c r="A3" s="502"/>
      <c r="B3" s="503"/>
      <c r="C3" s="489"/>
      <c r="D3" s="504"/>
      <c r="E3" s="488"/>
      <c r="F3" s="489"/>
      <c r="G3" s="489"/>
      <c r="H3" s="489"/>
      <c r="I3" s="489"/>
      <c r="J3" s="496"/>
      <c r="K3" s="307" t="s">
        <v>199</v>
      </c>
      <c r="L3" s="307" t="s">
        <v>200</v>
      </c>
      <c r="M3" s="307" t="s">
        <v>201</v>
      </c>
      <c r="N3" s="307" t="s">
        <v>202</v>
      </c>
      <c r="O3" s="494"/>
      <c r="P3" s="101"/>
    </row>
    <row r="4" spans="1:16" s="105" customFormat="1" ht="28.5" customHeight="1">
      <c r="A4" s="439" t="s">
        <v>216</v>
      </c>
      <c r="B4" s="493" t="s">
        <v>232</v>
      </c>
      <c r="C4" s="493"/>
      <c r="D4" s="493"/>
      <c r="E4" s="493"/>
      <c r="F4" s="493"/>
      <c r="G4" s="493"/>
      <c r="H4" s="493"/>
      <c r="I4" s="493"/>
      <c r="J4" s="493"/>
      <c r="K4" s="463" t="s">
        <v>1080</v>
      </c>
      <c r="L4" s="463"/>
      <c r="M4" s="463"/>
      <c r="N4" s="463"/>
      <c r="O4" s="103"/>
      <c r="P4" s="104"/>
    </row>
    <row r="5" spans="1:16" s="106" customFormat="1" ht="203.25" customHeight="1">
      <c r="A5" s="73">
        <v>1</v>
      </c>
      <c r="B5" s="88" t="s">
        <v>527</v>
      </c>
      <c r="C5" s="74" t="s">
        <v>528</v>
      </c>
      <c r="D5" s="89">
        <v>3247378.84</v>
      </c>
      <c r="E5" s="73"/>
      <c r="F5" s="74" t="s">
        <v>233</v>
      </c>
      <c r="G5" s="74" t="s">
        <v>234</v>
      </c>
      <c r="H5" s="73"/>
      <c r="I5" s="74"/>
      <c r="J5" s="73"/>
      <c r="K5" s="74" t="s">
        <v>1253</v>
      </c>
      <c r="L5" s="74" t="s">
        <v>203</v>
      </c>
      <c r="M5" s="74" t="s">
        <v>203</v>
      </c>
      <c r="N5" s="74"/>
      <c r="O5" s="73" t="s">
        <v>235</v>
      </c>
      <c r="P5" s="96"/>
    </row>
    <row r="6" spans="1:16" s="106" customFormat="1" ht="15">
      <c r="A6" s="73">
        <v>2</v>
      </c>
      <c r="B6" s="88" t="s">
        <v>236</v>
      </c>
      <c r="C6" s="305">
        <v>1979</v>
      </c>
      <c r="D6" s="89">
        <v>37809</v>
      </c>
      <c r="E6" s="73"/>
      <c r="F6" s="90" t="s">
        <v>237</v>
      </c>
      <c r="G6" s="305" t="s">
        <v>238</v>
      </c>
      <c r="H6" s="73"/>
      <c r="I6" s="74"/>
      <c r="J6" s="73"/>
      <c r="K6" s="74" t="s">
        <v>203</v>
      </c>
      <c r="L6" s="74" t="s">
        <v>203</v>
      </c>
      <c r="M6" s="74" t="s">
        <v>203</v>
      </c>
      <c r="N6" s="74"/>
      <c r="O6" s="73" t="s">
        <v>529</v>
      </c>
      <c r="P6" s="96"/>
    </row>
    <row r="7" spans="1:16" s="106" customFormat="1" ht="15">
      <c r="A7" s="73">
        <v>3</v>
      </c>
      <c r="B7" s="88" t="s">
        <v>239</v>
      </c>
      <c r="C7" s="305">
        <v>1979</v>
      </c>
      <c r="D7" s="89">
        <v>106184</v>
      </c>
      <c r="E7" s="73"/>
      <c r="F7" s="90" t="s">
        <v>240</v>
      </c>
      <c r="G7" s="305" t="s">
        <v>238</v>
      </c>
      <c r="H7" s="73"/>
      <c r="I7" s="74"/>
      <c r="J7" s="73"/>
      <c r="K7" s="74" t="s">
        <v>203</v>
      </c>
      <c r="L7" s="74" t="s">
        <v>203</v>
      </c>
      <c r="M7" s="74" t="s">
        <v>203</v>
      </c>
      <c r="N7" s="74"/>
      <c r="O7" s="73" t="s">
        <v>529</v>
      </c>
      <c r="P7" s="96"/>
    </row>
    <row r="8" spans="1:16" s="106" customFormat="1" ht="33.75" customHeight="1">
      <c r="A8" s="73">
        <v>4</v>
      </c>
      <c r="B8" s="88" t="s">
        <v>241</v>
      </c>
      <c r="C8" s="305">
        <v>1979</v>
      </c>
      <c r="D8" s="89">
        <v>88169</v>
      </c>
      <c r="E8" s="73"/>
      <c r="F8" s="90" t="s">
        <v>242</v>
      </c>
      <c r="G8" s="305" t="s">
        <v>238</v>
      </c>
      <c r="H8" s="73"/>
      <c r="I8" s="74"/>
      <c r="J8" s="73"/>
      <c r="K8" s="74" t="s">
        <v>203</v>
      </c>
      <c r="L8" s="74" t="s">
        <v>203</v>
      </c>
      <c r="M8" s="74" t="s">
        <v>203</v>
      </c>
      <c r="N8" s="74"/>
      <c r="O8" s="73" t="s">
        <v>529</v>
      </c>
      <c r="P8" s="96"/>
    </row>
    <row r="9" spans="1:16" s="106" customFormat="1" ht="30.75" customHeight="1">
      <c r="A9" s="73">
        <v>5</v>
      </c>
      <c r="B9" s="88" t="s">
        <v>243</v>
      </c>
      <c r="C9" s="305">
        <v>1979</v>
      </c>
      <c r="D9" s="89">
        <v>15000</v>
      </c>
      <c r="E9" s="73"/>
      <c r="F9" s="90" t="s">
        <v>244</v>
      </c>
      <c r="G9" s="305" t="s">
        <v>238</v>
      </c>
      <c r="H9" s="73"/>
      <c r="I9" s="74"/>
      <c r="J9" s="73"/>
      <c r="K9" s="74" t="s">
        <v>203</v>
      </c>
      <c r="L9" s="74" t="s">
        <v>203</v>
      </c>
      <c r="M9" s="74" t="s">
        <v>203</v>
      </c>
      <c r="N9" s="74"/>
      <c r="O9" s="73" t="s">
        <v>529</v>
      </c>
      <c r="P9" s="96"/>
    </row>
    <row r="10" spans="1:16" s="106" customFormat="1" ht="15">
      <c r="A10" s="73">
        <v>6</v>
      </c>
      <c r="B10" s="88" t="s">
        <v>245</v>
      </c>
      <c r="C10" s="305">
        <v>1979</v>
      </c>
      <c r="D10" s="89">
        <v>5000</v>
      </c>
      <c r="E10" s="73"/>
      <c r="F10" s="90" t="s">
        <v>246</v>
      </c>
      <c r="G10" s="305" t="s">
        <v>238</v>
      </c>
      <c r="H10" s="73"/>
      <c r="I10" s="74"/>
      <c r="J10" s="73"/>
      <c r="K10" s="74" t="s">
        <v>203</v>
      </c>
      <c r="L10" s="74" t="s">
        <v>203</v>
      </c>
      <c r="M10" s="74" t="s">
        <v>203</v>
      </c>
      <c r="N10" s="74"/>
      <c r="O10" s="73" t="s">
        <v>235</v>
      </c>
      <c r="P10" s="96"/>
    </row>
    <row r="11" spans="1:16" s="106" customFormat="1" ht="24.75" customHeight="1">
      <c r="A11" s="73">
        <v>7</v>
      </c>
      <c r="B11" s="88" t="s">
        <v>247</v>
      </c>
      <c r="C11" s="305">
        <v>1980</v>
      </c>
      <c r="D11" s="89">
        <v>5000</v>
      </c>
      <c r="E11" s="73"/>
      <c r="F11" s="90" t="s">
        <v>248</v>
      </c>
      <c r="G11" s="305" t="s">
        <v>249</v>
      </c>
      <c r="H11" s="73"/>
      <c r="I11" s="74"/>
      <c r="J11" s="73"/>
      <c r="K11" s="74" t="s">
        <v>1253</v>
      </c>
      <c r="L11" s="74" t="s">
        <v>203</v>
      </c>
      <c r="M11" s="74" t="s">
        <v>203</v>
      </c>
      <c r="N11" s="74"/>
      <c r="O11" s="73" t="s">
        <v>235</v>
      </c>
      <c r="P11" s="96"/>
    </row>
    <row r="12" spans="1:16" s="106" customFormat="1" ht="24.75" customHeight="1">
      <c r="A12" s="73">
        <v>8</v>
      </c>
      <c r="B12" s="88" t="s">
        <v>530</v>
      </c>
      <c r="C12" s="305" t="s">
        <v>251</v>
      </c>
      <c r="D12" s="89">
        <v>20362.73</v>
      </c>
      <c r="E12" s="73"/>
      <c r="F12" s="90" t="s">
        <v>250</v>
      </c>
      <c r="G12" s="305" t="s">
        <v>252</v>
      </c>
      <c r="H12" s="73"/>
      <c r="I12" s="74"/>
      <c r="J12" s="73"/>
      <c r="K12" s="74" t="s">
        <v>1253</v>
      </c>
      <c r="L12" s="74" t="s">
        <v>203</v>
      </c>
      <c r="M12" s="74" t="s">
        <v>203</v>
      </c>
      <c r="N12" s="74"/>
      <c r="O12" s="73" t="s">
        <v>529</v>
      </c>
      <c r="P12" s="96"/>
    </row>
    <row r="13" spans="1:16" s="106" customFormat="1" ht="32.25" customHeight="1">
      <c r="A13" s="73">
        <v>9</v>
      </c>
      <c r="B13" s="88" t="s">
        <v>531</v>
      </c>
      <c r="C13" s="305" t="s">
        <v>532</v>
      </c>
      <c r="D13" s="89">
        <v>44797</v>
      </c>
      <c r="E13" s="73"/>
      <c r="F13" s="90" t="s">
        <v>253</v>
      </c>
      <c r="G13" s="305" t="s">
        <v>254</v>
      </c>
      <c r="H13" s="73"/>
      <c r="I13" s="74"/>
      <c r="J13" s="73"/>
      <c r="K13" s="74" t="s">
        <v>1253</v>
      </c>
      <c r="L13" s="74" t="s">
        <v>203</v>
      </c>
      <c r="M13" s="74" t="s">
        <v>203</v>
      </c>
      <c r="N13" s="74"/>
      <c r="O13" s="73" t="s">
        <v>235</v>
      </c>
      <c r="P13" s="96"/>
    </row>
    <row r="14" spans="1:16" s="106" customFormat="1" ht="33.75" customHeight="1">
      <c r="A14" s="73">
        <v>10</v>
      </c>
      <c r="B14" s="88" t="s">
        <v>533</v>
      </c>
      <c r="C14" s="305" t="s">
        <v>1081</v>
      </c>
      <c r="D14" s="89">
        <v>610710.2</v>
      </c>
      <c r="E14" s="73"/>
      <c r="F14" s="90" t="s">
        <v>253</v>
      </c>
      <c r="G14" s="305" t="s">
        <v>255</v>
      </c>
      <c r="H14" s="73"/>
      <c r="I14" s="74"/>
      <c r="J14" s="73"/>
      <c r="K14" s="74" t="s">
        <v>1253</v>
      </c>
      <c r="L14" s="74" t="s">
        <v>203</v>
      </c>
      <c r="M14" s="74" t="s">
        <v>203</v>
      </c>
      <c r="N14" s="74"/>
      <c r="O14" s="73" t="s">
        <v>256</v>
      </c>
      <c r="P14" s="96"/>
    </row>
    <row r="15" spans="1:16" s="106" customFormat="1" ht="33.75" customHeight="1">
      <c r="A15" s="73">
        <v>11</v>
      </c>
      <c r="B15" s="88" t="s">
        <v>257</v>
      </c>
      <c r="C15" s="305"/>
      <c r="D15" s="89">
        <v>60000</v>
      </c>
      <c r="E15" s="73"/>
      <c r="F15" s="90" t="s">
        <v>248</v>
      </c>
      <c r="G15" s="305" t="s">
        <v>258</v>
      </c>
      <c r="H15" s="73"/>
      <c r="I15" s="74"/>
      <c r="J15" s="73"/>
      <c r="K15" s="74"/>
      <c r="L15" s="74"/>
      <c r="M15" s="74"/>
      <c r="N15" s="74"/>
      <c r="O15" s="73"/>
      <c r="P15" s="96"/>
    </row>
    <row r="16" spans="1:16" s="106" customFormat="1" ht="32.25" customHeight="1">
      <c r="A16" s="73">
        <v>12</v>
      </c>
      <c r="B16" s="88" t="s">
        <v>1082</v>
      </c>
      <c r="C16" s="305">
        <v>2010</v>
      </c>
      <c r="D16" s="89">
        <v>10000</v>
      </c>
      <c r="E16" s="73"/>
      <c r="F16" s="90"/>
      <c r="G16" s="305" t="s">
        <v>259</v>
      </c>
      <c r="H16" s="73"/>
      <c r="I16" s="74"/>
      <c r="J16" s="73"/>
      <c r="K16" s="74"/>
      <c r="L16" s="74"/>
      <c r="M16" s="74"/>
      <c r="N16" s="74"/>
      <c r="O16" s="73"/>
      <c r="P16" s="96"/>
    </row>
    <row r="17" spans="1:16" ht="51" customHeight="1">
      <c r="A17" s="73">
        <v>13</v>
      </c>
      <c r="B17" s="88" t="s">
        <v>261</v>
      </c>
      <c r="C17" s="305">
        <v>2010</v>
      </c>
      <c r="D17" s="89">
        <v>6300</v>
      </c>
      <c r="E17" s="91"/>
      <c r="F17" s="92"/>
      <c r="G17" s="305" t="s">
        <v>259</v>
      </c>
      <c r="H17" s="91"/>
      <c r="I17" s="93"/>
      <c r="J17" s="91"/>
      <c r="K17" s="91"/>
      <c r="L17" s="91"/>
      <c r="M17" s="91"/>
      <c r="N17" s="91"/>
      <c r="O17" s="91"/>
      <c r="P17" s="97"/>
    </row>
    <row r="18" spans="1:16" ht="28.5" customHeight="1">
      <c r="A18" s="73">
        <v>14</v>
      </c>
      <c r="B18" s="88" t="s">
        <v>262</v>
      </c>
      <c r="C18" s="305">
        <v>2010</v>
      </c>
      <c r="D18" s="89">
        <v>3812.5</v>
      </c>
      <c r="E18" s="91"/>
      <c r="F18" s="92"/>
      <c r="G18" s="305" t="s">
        <v>259</v>
      </c>
      <c r="H18" s="91"/>
      <c r="I18" s="93"/>
      <c r="J18" s="91"/>
      <c r="K18" s="91"/>
      <c r="L18" s="91"/>
      <c r="M18" s="91"/>
      <c r="N18" s="91"/>
      <c r="O18" s="91"/>
      <c r="P18" s="97"/>
    </row>
    <row r="19" spans="1:16" ht="74.25" customHeight="1">
      <c r="A19" s="73">
        <v>15</v>
      </c>
      <c r="B19" s="88" t="s">
        <v>263</v>
      </c>
      <c r="C19" s="305">
        <v>2011</v>
      </c>
      <c r="D19" s="89">
        <v>39716</v>
      </c>
      <c r="E19" s="91"/>
      <c r="F19" s="90"/>
      <c r="G19" s="492" t="s">
        <v>264</v>
      </c>
      <c r="H19" s="91"/>
      <c r="I19" s="93"/>
      <c r="J19" s="91"/>
      <c r="K19" s="91"/>
      <c r="L19" s="91"/>
      <c r="M19" s="91"/>
      <c r="N19" s="91"/>
      <c r="O19" s="91"/>
      <c r="P19" s="97"/>
    </row>
    <row r="20" spans="1:16" ht="69.75" customHeight="1">
      <c r="A20" s="73">
        <v>16</v>
      </c>
      <c r="B20" s="88" t="s">
        <v>265</v>
      </c>
      <c r="C20" s="305">
        <v>2011</v>
      </c>
      <c r="D20" s="89">
        <v>32841</v>
      </c>
      <c r="E20" s="91"/>
      <c r="F20" s="90"/>
      <c r="G20" s="492"/>
      <c r="H20" s="91"/>
      <c r="I20" s="93"/>
      <c r="J20" s="91"/>
      <c r="K20" s="91"/>
      <c r="L20" s="91"/>
      <c r="M20" s="91"/>
      <c r="N20" s="91"/>
      <c r="O20" s="91"/>
      <c r="P20" s="97"/>
    </row>
    <row r="21" spans="1:16" ht="45" customHeight="1">
      <c r="A21" s="73">
        <v>17</v>
      </c>
      <c r="B21" s="88" t="s">
        <v>266</v>
      </c>
      <c r="C21" s="305">
        <v>2011</v>
      </c>
      <c r="D21" s="89">
        <v>91020</v>
      </c>
      <c r="E21" s="91"/>
      <c r="F21" s="90"/>
      <c r="G21" s="492"/>
      <c r="H21" s="91"/>
      <c r="I21" s="93"/>
      <c r="J21" s="91"/>
      <c r="K21" s="91"/>
      <c r="L21" s="91"/>
      <c r="M21" s="91"/>
      <c r="N21" s="91"/>
      <c r="O21" s="91"/>
      <c r="P21" s="97"/>
    </row>
    <row r="22" spans="1:16" ht="62.25" customHeight="1">
      <c r="A22" s="73">
        <v>18</v>
      </c>
      <c r="B22" s="94" t="s">
        <v>267</v>
      </c>
      <c r="C22" s="305">
        <v>2011</v>
      </c>
      <c r="D22" s="89">
        <v>898205.04</v>
      </c>
      <c r="E22" s="91"/>
      <c r="F22" s="90"/>
      <c r="G22" s="492"/>
      <c r="H22" s="91"/>
      <c r="I22" s="93"/>
      <c r="J22" s="91"/>
      <c r="K22" s="91"/>
      <c r="L22" s="91"/>
      <c r="M22" s="91"/>
      <c r="N22" s="91"/>
      <c r="O22" s="91"/>
      <c r="P22" s="97"/>
    </row>
    <row r="23" spans="1:16" ht="52.5" customHeight="1">
      <c r="A23" s="73">
        <v>19</v>
      </c>
      <c r="B23" s="88" t="s">
        <v>268</v>
      </c>
      <c r="C23" s="305">
        <v>2013</v>
      </c>
      <c r="D23" s="89">
        <v>12200</v>
      </c>
      <c r="E23" s="91"/>
      <c r="F23" s="90"/>
      <c r="G23" s="305" t="s">
        <v>269</v>
      </c>
      <c r="H23" s="91"/>
      <c r="I23" s="305"/>
      <c r="J23" s="91"/>
      <c r="K23" s="91"/>
      <c r="L23" s="91"/>
      <c r="M23" s="91"/>
      <c r="N23" s="91"/>
      <c r="O23" s="91"/>
      <c r="P23" s="97"/>
    </row>
    <row r="24" spans="1:16" ht="29.25" customHeight="1">
      <c r="A24" s="73">
        <v>20</v>
      </c>
      <c r="B24" s="88" t="s">
        <v>270</v>
      </c>
      <c r="C24" s="305">
        <v>2014.2017</v>
      </c>
      <c r="D24" s="89">
        <v>31398</v>
      </c>
      <c r="E24" s="91"/>
      <c r="F24" s="90"/>
      <c r="G24" s="305" t="s">
        <v>269</v>
      </c>
      <c r="H24" s="91"/>
      <c r="I24" s="305"/>
      <c r="J24" s="91"/>
      <c r="K24" s="91"/>
      <c r="L24" s="91"/>
      <c r="M24" s="91"/>
      <c r="N24" s="91"/>
      <c r="O24" s="91"/>
      <c r="P24" s="97"/>
    </row>
    <row r="25" spans="1:16" ht="28.5" customHeight="1">
      <c r="A25" s="73">
        <v>21</v>
      </c>
      <c r="B25" s="88" t="s">
        <v>271</v>
      </c>
      <c r="C25" s="305">
        <v>2014</v>
      </c>
      <c r="D25" s="89">
        <v>5000</v>
      </c>
      <c r="E25" s="91"/>
      <c r="F25" s="90"/>
      <c r="G25" s="305" t="s">
        <v>272</v>
      </c>
      <c r="H25" s="91"/>
      <c r="I25" s="305"/>
      <c r="J25" s="91"/>
      <c r="K25" s="91"/>
      <c r="L25" s="91"/>
      <c r="M25" s="91"/>
      <c r="N25" s="91"/>
      <c r="O25" s="91"/>
      <c r="P25" s="97"/>
    </row>
    <row r="26" spans="1:16" ht="28.5" customHeight="1">
      <c r="A26" s="73">
        <v>22</v>
      </c>
      <c r="B26" s="88" t="s">
        <v>1083</v>
      </c>
      <c r="C26" s="305">
        <v>2016</v>
      </c>
      <c r="D26" s="89">
        <v>4397.25</v>
      </c>
      <c r="E26" s="91"/>
      <c r="F26" s="90"/>
      <c r="G26" s="305" t="s">
        <v>534</v>
      </c>
      <c r="H26" s="91"/>
      <c r="I26" s="305"/>
      <c r="J26" s="91"/>
      <c r="K26" s="91"/>
      <c r="L26" s="91"/>
      <c r="M26" s="91"/>
      <c r="N26" s="91"/>
      <c r="O26" s="91"/>
      <c r="P26" s="97"/>
    </row>
    <row r="27" spans="1:16" ht="133.5" customHeight="1">
      <c r="A27" s="73">
        <v>23</v>
      </c>
      <c r="B27" s="88" t="s">
        <v>273</v>
      </c>
      <c r="C27" s="305">
        <v>2013</v>
      </c>
      <c r="D27" s="89">
        <v>76230.96</v>
      </c>
      <c r="E27" s="91"/>
      <c r="F27" s="90"/>
      <c r="G27" s="305" t="s">
        <v>274</v>
      </c>
      <c r="H27" s="91"/>
      <c r="I27" s="305"/>
      <c r="J27" s="91"/>
      <c r="K27" s="91"/>
      <c r="L27" s="91"/>
      <c r="M27" s="91"/>
      <c r="N27" s="91"/>
      <c r="O27" s="91"/>
      <c r="P27" s="97"/>
    </row>
    <row r="28" spans="1:16" ht="28.5" customHeight="1">
      <c r="A28" s="73">
        <v>24</v>
      </c>
      <c r="B28" s="88" t="s">
        <v>1084</v>
      </c>
      <c r="C28" s="305" t="s">
        <v>275</v>
      </c>
      <c r="D28" s="89">
        <v>8674</v>
      </c>
      <c r="E28" s="91"/>
      <c r="F28" s="90"/>
      <c r="G28" s="305" t="s">
        <v>276</v>
      </c>
      <c r="H28" s="91"/>
      <c r="I28" s="305"/>
      <c r="J28" s="91"/>
      <c r="K28" s="91" t="s">
        <v>38</v>
      </c>
      <c r="L28" s="91" t="s">
        <v>336</v>
      </c>
      <c r="M28" s="91"/>
      <c r="N28" s="91"/>
      <c r="O28" s="91" t="s">
        <v>235</v>
      </c>
      <c r="P28" s="97"/>
    </row>
    <row r="29" spans="1:16" ht="30" customHeight="1">
      <c r="A29" s="73">
        <v>25</v>
      </c>
      <c r="B29" s="88" t="s">
        <v>121</v>
      </c>
      <c r="C29" s="305" t="s">
        <v>122</v>
      </c>
      <c r="D29" s="89">
        <v>2500</v>
      </c>
      <c r="E29" s="91"/>
      <c r="F29" s="90"/>
      <c r="G29" s="305" t="s">
        <v>123</v>
      </c>
      <c r="H29" s="91"/>
      <c r="I29" s="305"/>
      <c r="J29" s="91"/>
      <c r="K29" s="91"/>
      <c r="L29" s="91"/>
      <c r="M29" s="91"/>
      <c r="N29" s="91"/>
      <c r="O29" s="91"/>
      <c r="P29" s="97"/>
    </row>
    <row r="30" spans="1:16" ht="28.5" customHeight="1">
      <c r="A30" s="73">
        <v>26</v>
      </c>
      <c r="B30" s="88" t="s">
        <v>1085</v>
      </c>
      <c r="C30" s="305">
        <v>2014</v>
      </c>
      <c r="D30" s="89">
        <v>30000</v>
      </c>
      <c r="E30" s="91"/>
      <c r="F30" s="90"/>
      <c r="G30" s="305" t="s">
        <v>277</v>
      </c>
      <c r="H30" s="91"/>
      <c r="I30" s="305"/>
      <c r="J30" s="91"/>
      <c r="K30" s="91"/>
      <c r="L30" s="91"/>
      <c r="M30" s="91"/>
      <c r="N30" s="91"/>
      <c r="O30" s="91"/>
      <c r="P30" s="97"/>
    </row>
    <row r="31" spans="1:16" ht="27" customHeight="1">
      <c r="A31" s="73">
        <v>27</v>
      </c>
      <c r="B31" s="88" t="s">
        <v>124</v>
      </c>
      <c r="C31" s="305" t="s">
        <v>125</v>
      </c>
      <c r="D31" s="89">
        <v>12000</v>
      </c>
      <c r="E31" s="91"/>
      <c r="F31" s="90"/>
      <c r="G31" s="305" t="s">
        <v>535</v>
      </c>
      <c r="H31" s="91"/>
      <c r="I31" s="305"/>
      <c r="J31" s="91"/>
      <c r="K31" s="91" t="s">
        <v>336</v>
      </c>
      <c r="L31" s="91" t="s">
        <v>38</v>
      </c>
      <c r="M31" s="91"/>
      <c r="N31" s="91"/>
      <c r="O31" s="91" t="s">
        <v>546</v>
      </c>
      <c r="P31" s="97"/>
    </row>
    <row r="32" spans="1:16" ht="28.5" customHeight="1">
      <c r="A32" s="73">
        <v>28</v>
      </c>
      <c r="B32" s="88" t="s">
        <v>536</v>
      </c>
      <c r="C32" s="305" t="s">
        <v>368</v>
      </c>
      <c r="D32" s="95">
        <v>44000</v>
      </c>
      <c r="E32" s="91"/>
      <c r="F32" s="90"/>
      <c r="G32" s="305" t="s">
        <v>537</v>
      </c>
      <c r="H32" s="91"/>
      <c r="I32" s="305"/>
      <c r="J32" s="91"/>
      <c r="K32" s="74" t="s">
        <v>336</v>
      </c>
      <c r="L32" s="74" t="s">
        <v>38</v>
      </c>
      <c r="M32" s="74"/>
      <c r="N32" s="74"/>
      <c r="O32" s="73" t="s">
        <v>256</v>
      </c>
      <c r="P32" s="97"/>
    </row>
    <row r="33" spans="1:16" ht="28.5" customHeight="1">
      <c r="A33" s="73">
        <v>29</v>
      </c>
      <c r="B33" s="88" t="s">
        <v>538</v>
      </c>
      <c r="C33" s="305" t="s">
        <v>369</v>
      </c>
      <c r="D33" s="95">
        <v>8000</v>
      </c>
      <c r="E33" s="91"/>
      <c r="F33" s="90"/>
      <c r="G33" s="305" t="s">
        <v>539</v>
      </c>
      <c r="H33" s="91"/>
      <c r="I33" s="305"/>
      <c r="J33" s="91"/>
      <c r="K33" s="74" t="s">
        <v>336</v>
      </c>
      <c r="L33" s="74" t="s">
        <v>38</v>
      </c>
      <c r="M33" s="74"/>
      <c r="N33" s="74"/>
      <c r="O33" s="73" t="s">
        <v>529</v>
      </c>
      <c r="P33" s="97"/>
    </row>
    <row r="34" spans="1:16" ht="42" customHeight="1">
      <c r="A34" s="73">
        <v>30</v>
      </c>
      <c r="B34" s="88" t="s">
        <v>540</v>
      </c>
      <c r="C34" s="305" t="s">
        <v>369</v>
      </c>
      <c r="D34" s="95">
        <v>38000</v>
      </c>
      <c r="E34" s="91"/>
      <c r="F34" s="90"/>
      <c r="G34" s="305" t="s">
        <v>541</v>
      </c>
      <c r="H34" s="91"/>
      <c r="I34" s="305"/>
      <c r="J34" s="91"/>
      <c r="K34" s="74" t="s">
        <v>336</v>
      </c>
      <c r="L34" s="74" t="s">
        <v>336</v>
      </c>
      <c r="M34" s="74"/>
      <c r="N34" s="74"/>
      <c r="O34" s="73" t="s">
        <v>235</v>
      </c>
      <c r="P34" s="97"/>
    </row>
    <row r="35" spans="1:16" ht="49.5" customHeight="1">
      <c r="A35" s="73">
        <v>31</v>
      </c>
      <c r="B35" s="88" t="s">
        <v>370</v>
      </c>
      <c r="C35" s="305">
        <v>2015</v>
      </c>
      <c r="D35" s="95">
        <v>41985.43</v>
      </c>
      <c r="E35" s="91"/>
      <c r="F35" s="90"/>
      <c r="G35" s="305" t="s">
        <v>542</v>
      </c>
      <c r="H35" s="91"/>
      <c r="I35" s="305"/>
      <c r="J35" s="91"/>
      <c r="K35" s="91"/>
      <c r="L35" s="91"/>
      <c r="M35" s="91"/>
      <c r="N35" s="91"/>
      <c r="O35" s="91"/>
      <c r="P35" s="97"/>
    </row>
    <row r="36" spans="1:16" ht="37.5" customHeight="1">
      <c r="A36" s="73">
        <v>32</v>
      </c>
      <c r="B36" s="88" t="s">
        <v>371</v>
      </c>
      <c r="C36" s="305">
        <v>2015</v>
      </c>
      <c r="D36" s="95">
        <v>10849.52</v>
      </c>
      <c r="E36" s="91"/>
      <c r="F36" s="90"/>
      <c r="G36" s="305" t="s">
        <v>543</v>
      </c>
      <c r="H36" s="91"/>
      <c r="I36" s="305"/>
      <c r="J36" s="91"/>
      <c r="K36" s="107"/>
      <c r="L36" s="74"/>
      <c r="M36" s="74"/>
      <c r="N36" s="74"/>
      <c r="O36" s="73"/>
      <c r="P36" s="97"/>
    </row>
    <row r="37" spans="1:16" ht="28.5" customHeight="1">
      <c r="A37" s="73">
        <v>33</v>
      </c>
      <c r="B37" s="88" t="s">
        <v>372</v>
      </c>
      <c r="C37" s="305" t="s">
        <v>1086</v>
      </c>
      <c r="D37" s="95">
        <v>30839.34</v>
      </c>
      <c r="E37" s="91"/>
      <c r="F37" s="90"/>
      <c r="G37" s="305" t="s">
        <v>1087</v>
      </c>
      <c r="H37" s="91"/>
      <c r="I37" s="305"/>
      <c r="J37" s="91"/>
      <c r="K37" s="74"/>
      <c r="L37" s="74"/>
      <c r="M37" s="74"/>
      <c r="N37" s="74"/>
      <c r="O37" s="73"/>
      <c r="P37" s="97"/>
    </row>
    <row r="38" spans="1:16" ht="32.25" customHeight="1">
      <c r="A38" s="73">
        <v>34</v>
      </c>
      <c r="B38" s="88" t="s">
        <v>1088</v>
      </c>
      <c r="C38" s="305">
        <v>2016.2017</v>
      </c>
      <c r="D38" s="95">
        <v>15988.48</v>
      </c>
      <c r="E38" s="91"/>
      <c r="F38" s="90"/>
      <c r="G38" s="305" t="s">
        <v>1089</v>
      </c>
      <c r="H38" s="91"/>
      <c r="I38" s="305"/>
      <c r="J38" s="91"/>
      <c r="K38" s="74"/>
      <c r="L38" s="74"/>
      <c r="M38" s="74"/>
      <c r="N38" s="74"/>
      <c r="O38" s="73"/>
      <c r="P38" s="97"/>
    </row>
    <row r="39" spans="1:16" ht="29.25" customHeight="1">
      <c r="A39" s="73">
        <v>35</v>
      </c>
      <c r="B39" s="88" t="s">
        <v>1090</v>
      </c>
      <c r="C39" s="305">
        <v>2015</v>
      </c>
      <c r="D39" s="95">
        <v>22239.32</v>
      </c>
      <c r="E39" s="91"/>
      <c r="F39" s="90"/>
      <c r="G39" s="305" t="s">
        <v>544</v>
      </c>
      <c r="H39" s="91"/>
      <c r="I39" s="305"/>
      <c r="J39" s="91"/>
      <c r="K39" s="74"/>
      <c r="L39" s="74"/>
      <c r="M39" s="74"/>
      <c r="N39" s="74"/>
      <c r="O39" s="73"/>
      <c r="P39" s="97"/>
    </row>
    <row r="40" spans="1:16" ht="28.5" customHeight="1">
      <c r="A40" s="73">
        <v>36</v>
      </c>
      <c r="B40" s="88" t="s">
        <v>1091</v>
      </c>
      <c r="C40" s="305">
        <v>2010</v>
      </c>
      <c r="D40" s="95">
        <v>818561.33</v>
      </c>
      <c r="E40" s="91"/>
      <c r="F40" s="90"/>
      <c r="G40" s="305" t="s">
        <v>545</v>
      </c>
      <c r="H40" s="91"/>
      <c r="I40" s="305"/>
      <c r="J40" s="91"/>
      <c r="K40" s="74" t="s">
        <v>336</v>
      </c>
      <c r="L40" s="74" t="s">
        <v>38</v>
      </c>
      <c r="M40" s="74"/>
      <c r="N40" s="74"/>
      <c r="O40" s="73" t="s">
        <v>546</v>
      </c>
      <c r="P40" s="97"/>
    </row>
    <row r="41" spans="1:16" ht="47.25" customHeight="1">
      <c r="A41" s="73">
        <v>37</v>
      </c>
      <c r="B41" s="88" t="s">
        <v>1092</v>
      </c>
      <c r="C41" s="305">
        <v>2010</v>
      </c>
      <c r="D41" s="95">
        <v>44072.17</v>
      </c>
      <c r="E41" s="91"/>
      <c r="F41" s="90"/>
      <c r="G41" s="305" t="s">
        <v>545</v>
      </c>
      <c r="H41" s="91"/>
      <c r="I41" s="305"/>
      <c r="J41" s="91"/>
      <c r="K41" s="74"/>
      <c r="L41" s="74"/>
      <c r="M41" s="74"/>
      <c r="N41" s="74"/>
      <c r="O41" s="73"/>
      <c r="P41" s="97"/>
    </row>
    <row r="42" spans="1:16" ht="28.5" customHeight="1">
      <c r="A42" s="73">
        <v>38</v>
      </c>
      <c r="B42" s="88" t="s">
        <v>1093</v>
      </c>
      <c r="C42" s="305" t="s">
        <v>1094</v>
      </c>
      <c r="D42" s="95">
        <v>9774.06</v>
      </c>
      <c r="E42" s="91"/>
      <c r="F42" s="90"/>
      <c r="G42" s="305" t="s">
        <v>1095</v>
      </c>
      <c r="H42" s="91"/>
      <c r="I42" s="305"/>
      <c r="J42" s="91"/>
      <c r="K42" s="74" t="s">
        <v>336</v>
      </c>
      <c r="L42" s="74" t="s">
        <v>38</v>
      </c>
      <c r="M42" s="74"/>
      <c r="N42" s="74"/>
      <c r="O42" s="108" t="s">
        <v>235</v>
      </c>
      <c r="P42" s="97"/>
    </row>
    <row r="43" spans="1:16" ht="28.5" customHeight="1">
      <c r="A43" s="310">
        <v>39</v>
      </c>
      <c r="B43" s="186" t="s">
        <v>1096</v>
      </c>
      <c r="C43" s="187">
        <v>2017</v>
      </c>
      <c r="D43" s="188">
        <v>18288.26</v>
      </c>
      <c r="E43" s="189"/>
      <c r="F43" s="190"/>
      <c r="G43" s="187" t="s">
        <v>1097</v>
      </c>
      <c r="H43" s="189"/>
      <c r="I43" s="187"/>
      <c r="J43" s="189"/>
      <c r="K43" s="191"/>
      <c r="L43" s="191"/>
      <c r="M43" s="191"/>
      <c r="N43" s="191"/>
      <c r="O43" s="192"/>
      <c r="P43" s="97"/>
    </row>
    <row r="44" spans="1:15" s="179" customFormat="1" ht="28.5" customHeight="1">
      <c r="A44" s="308"/>
      <c r="B44" s="19" t="s">
        <v>218</v>
      </c>
      <c r="C44" s="12"/>
      <c r="D44" s="194">
        <f>SUM(D5:D43)</f>
        <v>6607303.429999999</v>
      </c>
      <c r="E44" s="180"/>
      <c r="F44" s="174"/>
      <c r="G44" s="12"/>
      <c r="I44" s="12"/>
      <c r="K44" s="307"/>
      <c r="L44" s="307"/>
      <c r="M44" s="307"/>
      <c r="N44" s="307"/>
      <c r="O44" s="308"/>
    </row>
    <row r="45" spans="1:16" s="105" customFormat="1" ht="38.25" customHeight="1">
      <c r="A45" s="438">
        <v>2</v>
      </c>
      <c r="B45" s="481" t="s">
        <v>1301</v>
      </c>
      <c r="C45" s="481"/>
      <c r="D45" s="481"/>
      <c r="E45" s="481"/>
      <c r="F45" s="481"/>
      <c r="G45" s="481"/>
      <c r="H45" s="481"/>
      <c r="I45" s="481"/>
      <c r="J45" s="481"/>
      <c r="K45" s="490"/>
      <c r="L45" s="490"/>
      <c r="M45" s="490"/>
      <c r="N45" s="490"/>
      <c r="O45" s="193"/>
      <c r="P45" s="109"/>
    </row>
    <row r="46" spans="1:16" s="106" customFormat="1" ht="57" customHeight="1">
      <c r="A46" s="301">
        <v>1</v>
      </c>
      <c r="B46" s="110" t="s">
        <v>317</v>
      </c>
      <c r="C46" s="301" t="s">
        <v>447</v>
      </c>
      <c r="D46" s="111">
        <v>1131997.47</v>
      </c>
      <c r="E46" s="300"/>
      <c r="F46" s="112" t="s">
        <v>319</v>
      </c>
      <c r="G46" s="301" t="s">
        <v>315</v>
      </c>
      <c r="H46" s="302">
        <v>777</v>
      </c>
      <c r="I46" s="304"/>
      <c r="J46" s="302" t="s">
        <v>448</v>
      </c>
      <c r="K46" s="304" t="s">
        <v>203</v>
      </c>
      <c r="L46" s="304" t="s">
        <v>203</v>
      </c>
      <c r="M46" s="304" t="s">
        <v>203</v>
      </c>
      <c r="N46" s="304"/>
      <c r="O46" s="115"/>
      <c r="P46" s="116"/>
    </row>
    <row r="47" spans="1:16" s="102" customFormat="1" ht="27.75" customHeight="1">
      <c r="A47" s="301">
        <v>2</v>
      </c>
      <c r="B47" s="110" t="s">
        <v>320</v>
      </c>
      <c r="C47" s="301" t="s">
        <v>318</v>
      </c>
      <c r="D47" s="300">
        <v>106982.25</v>
      </c>
      <c r="E47" s="300"/>
      <c r="F47" s="301"/>
      <c r="G47" s="301" t="s">
        <v>315</v>
      </c>
      <c r="H47" s="302">
        <v>90</v>
      </c>
      <c r="I47" s="304"/>
      <c r="J47" s="302" t="s">
        <v>448</v>
      </c>
      <c r="K47" s="304" t="s">
        <v>203</v>
      </c>
      <c r="L47" s="304" t="s">
        <v>203</v>
      </c>
      <c r="M47" s="304" t="s">
        <v>203</v>
      </c>
      <c r="N47" s="304"/>
      <c r="O47" s="115"/>
      <c r="P47" s="117"/>
    </row>
    <row r="48" spans="1:16" s="119" customFormat="1" ht="34.5" customHeight="1">
      <c r="A48" s="301">
        <v>3</v>
      </c>
      <c r="B48" s="110" t="s">
        <v>321</v>
      </c>
      <c r="C48" s="301" t="s">
        <v>449</v>
      </c>
      <c r="D48" s="300">
        <v>149555.81</v>
      </c>
      <c r="E48" s="300"/>
      <c r="F48" s="301" t="s">
        <v>248</v>
      </c>
      <c r="G48" s="301" t="s">
        <v>315</v>
      </c>
      <c r="H48" s="302"/>
      <c r="I48" s="304"/>
      <c r="J48" s="302"/>
      <c r="K48" s="304" t="s">
        <v>203</v>
      </c>
      <c r="L48" s="304" t="s">
        <v>203</v>
      </c>
      <c r="M48" s="304" t="s">
        <v>203</v>
      </c>
      <c r="N48" s="304"/>
      <c r="O48" s="115"/>
      <c r="P48" s="118"/>
    </row>
    <row r="49" spans="1:256" s="106" customFormat="1" ht="22.5" customHeight="1">
      <c r="A49" s="301">
        <v>4</v>
      </c>
      <c r="B49" s="110" t="s">
        <v>322</v>
      </c>
      <c r="C49" s="301">
        <v>2007</v>
      </c>
      <c r="D49" s="300">
        <v>23745.65</v>
      </c>
      <c r="E49" s="300"/>
      <c r="F49" s="301" t="s">
        <v>323</v>
      </c>
      <c r="G49" s="301" t="s">
        <v>315</v>
      </c>
      <c r="H49" s="302"/>
      <c r="I49" s="304"/>
      <c r="J49" s="302"/>
      <c r="K49" s="304" t="s">
        <v>203</v>
      </c>
      <c r="L49" s="304" t="s">
        <v>203</v>
      </c>
      <c r="M49" s="304" t="s">
        <v>203</v>
      </c>
      <c r="N49" s="304"/>
      <c r="O49" s="115"/>
      <c r="P49" s="116"/>
      <c r="Q49" s="99"/>
      <c r="II49" s="99"/>
      <c r="IJ49" s="99"/>
      <c r="IK49" s="99"/>
      <c r="IL49" s="99"/>
      <c r="IM49" s="99"/>
      <c r="IN49" s="99"/>
      <c r="IO49" s="99"/>
      <c r="IP49" s="99"/>
      <c r="IQ49" s="99"/>
      <c r="IR49" s="99"/>
      <c r="IS49" s="99"/>
      <c r="IT49" s="99"/>
      <c r="IU49" s="99"/>
      <c r="IV49" s="99"/>
    </row>
    <row r="50" spans="1:16" s="119" customFormat="1" ht="34.5" customHeight="1">
      <c r="A50" s="301">
        <v>5</v>
      </c>
      <c r="B50" s="110" t="s">
        <v>324</v>
      </c>
      <c r="C50" s="301">
        <v>2008</v>
      </c>
      <c r="D50" s="300">
        <v>56998.92</v>
      </c>
      <c r="E50" s="300"/>
      <c r="F50" s="301"/>
      <c r="G50" s="301" t="s">
        <v>315</v>
      </c>
      <c r="H50" s="302"/>
      <c r="I50" s="304"/>
      <c r="J50" s="302"/>
      <c r="K50" s="304" t="s">
        <v>203</v>
      </c>
      <c r="L50" s="304" t="s">
        <v>203</v>
      </c>
      <c r="M50" s="304" t="s">
        <v>203</v>
      </c>
      <c r="N50" s="304"/>
      <c r="O50" s="115"/>
      <c r="P50" s="118"/>
    </row>
    <row r="51" spans="1:256" s="106" customFormat="1" ht="44.25" customHeight="1">
      <c r="A51" s="301">
        <v>6</v>
      </c>
      <c r="B51" s="110" t="s">
        <v>325</v>
      </c>
      <c r="C51" s="301" t="s">
        <v>326</v>
      </c>
      <c r="D51" s="300">
        <v>75000</v>
      </c>
      <c r="E51" s="300"/>
      <c r="F51" s="301"/>
      <c r="G51" s="301" t="s">
        <v>315</v>
      </c>
      <c r="H51" s="302"/>
      <c r="I51" s="304"/>
      <c r="J51" s="302"/>
      <c r="K51" s="304" t="s">
        <v>203</v>
      </c>
      <c r="L51" s="304" t="s">
        <v>203</v>
      </c>
      <c r="M51" s="304" t="s">
        <v>203</v>
      </c>
      <c r="N51" s="304"/>
      <c r="O51" s="115"/>
      <c r="P51" s="116"/>
      <c r="Q51" s="99"/>
      <c r="II51" s="99"/>
      <c r="IJ51" s="99"/>
      <c r="IK51" s="99"/>
      <c r="IL51" s="99"/>
      <c r="IM51" s="99"/>
      <c r="IN51" s="99"/>
      <c r="IO51" s="99"/>
      <c r="IP51" s="99"/>
      <c r="IQ51" s="99"/>
      <c r="IR51" s="99"/>
      <c r="IS51" s="99"/>
      <c r="IT51" s="99"/>
      <c r="IU51" s="99"/>
      <c r="IV51" s="99"/>
    </row>
    <row r="52" spans="1:256" s="106" customFormat="1" ht="18" customHeight="1">
      <c r="A52" s="301">
        <v>7</v>
      </c>
      <c r="B52" s="110" t="s">
        <v>327</v>
      </c>
      <c r="C52" s="301">
        <v>2009</v>
      </c>
      <c r="D52" s="300">
        <v>122960.03</v>
      </c>
      <c r="E52" s="300"/>
      <c r="F52" s="301"/>
      <c r="G52" s="301" t="s">
        <v>315</v>
      </c>
      <c r="H52" s="302">
        <v>41</v>
      </c>
      <c r="I52" s="304"/>
      <c r="J52" s="302" t="s">
        <v>448</v>
      </c>
      <c r="K52" s="304" t="s">
        <v>203</v>
      </c>
      <c r="L52" s="304" t="s">
        <v>203</v>
      </c>
      <c r="M52" s="304" t="s">
        <v>203</v>
      </c>
      <c r="N52" s="304"/>
      <c r="O52" s="115"/>
      <c r="P52" s="116"/>
      <c r="Q52" s="99"/>
      <c r="II52" s="99"/>
      <c r="IJ52" s="99"/>
      <c r="IK52" s="99"/>
      <c r="IL52" s="99"/>
      <c r="IM52" s="99"/>
      <c r="IN52" s="99"/>
      <c r="IO52" s="99"/>
      <c r="IP52" s="99"/>
      <c r="IQ52" s="99"/>
      <c r="IR52" s="99"/>
      <c r="IS52" s="99"/>
      <c r="IT52" s="99"/>
      <c r="IU52" s="99"/>
      <c r="IV52" s="99"/>
    </row>
    <row r="53" spans="1:256" s="106" customFormat="1" ht="73.5" customHeight="1">
      <c r="A53" s="301">
        <v>8</v>
      </c>
      <c r="B53" s="110" t="s">
        <v>328</v>
      </c>
      <c r="C53" s="301" t="s">
        <v>329</v>
      </c>
      <c r="D53" s="195">
        <v>91433.57</v>
      </c>
      <c r="E53" s="300"/>
      <c r="F53" s="301"/>
      <c r="G53" s="302" t="s">
        <v>315</v>
      </c>
      <c r="H53" s="302"/>
      <c r="I53" s="304"/>
      <c r="J53" s="302"/>
      <c r="K53" s="304"/>
      <c r="L53" s="304"/>
      <c r="M53" s="304"/>
      <c r="N53" s="304"/>
      <c r="O53" s="115"/>
      <c r="P53" s="116"/>
      <c r="Q53" s="99"/>
      <c r="II53" s="99"/>
      <c r="IJ53" s="99"/>
      <c r="IK53" s="99"/>
      <c r="IL53" s="99"/>
      <c r="IM53" s="99"/>
      <c r="IN53" s="99"/>
      <c r="IO53" s="99"/>
      <c r="IP53" s="99"/>
      <c r="IQ53" s="99"/>
      <c r="IR53" s="99"/>
      <c r="IS53" s="99"/>
      <c r="IT53" s="99"/>
      <c r="IU53" s="99"/>
      <c r="IV53" s="99"/>
    </row>
    <row r="54" spans="1:256" s="106" customFormat="1" ht="18" customHeight="1">
      <c r="A54" s="436">
        <v>9</v>
      </c>
      <c r="B54" s="121" t="s">
        <v>623</v>
      </c>
      <c r="C54" s="301" t="s">
        <v>624</v>
      </c>
      <c r="D54" s="196">
        <v>35000</v>
      </c>
      <c r="E54" s="122"/>
      <c r="F54" s="121"/>
      <c r="G54" s="302" t="s">
        <v>315</v>
      </c>
      <c r="H54" s="120">
        <v>35</v>
      </c>
      <c r="I54" s="121"/>
      <c r="J54" s="121"/>
      <c r="K54" s="121"/>
      <c r="L54" s="121"/>
      <c r="M54" s="120" t="s">
        <v>448</v>
      </c>
      <c r="N54" s="121"/>
      <c r="O54" s="120" t="s">
        <v>625</v>
      </c>
      <c r="P54" s="116"/>
      <c r="Q54" s="99"/>
      <c r="II54" s="99"/>
      <c r="IJ54" s="99"/>
      <c r="IK54" s="99"/>
      <c r="IL54" s="99"/>
      <c r="IM54" s="99"/>
      <c r="IN54" s="99"/>
      <c r="IO54" s="99"/>
      <c r="IP54" s="99"/>
      <c r="IQ54" s="99"/>
      <c r="IR54" s="99"/>
      <c r="IS54" s="99"/>
      <c r="IT54" s="99"/>
      <c r="IU54" s="99"/>
      <c r="IV54" s="99"/>
    </row>
    <row r="55" spans="1:16" ht="19.5" customHeight="1">
      <c r="A55" s="301"/>
      <c r="B55" s="123" t="s">
        <v>218</v>
      </c>
      <c r="C55" s="124"/>
      <c r="D55" s="125">
        <f>SUM(D46:D54)</f>
        <v>1793673.7</v>
      </c>
      <c r="E55" s="125"/>
      <c r="F55" s="301"/>
      <c r="G55" s="302"/>
      <c r="H55" s="302"/>
      <c r="I55" s="304"/>
      <c r="J55" s="302"/>
      <c r="K55" s="491"/>
      <c r="L55" s="491"/>
      <c r="M55" s="491"/>
      <c r="N55" s="491"/>
      <c r="O55" s="126"/>
      <c r="P55" s="99"/>
    </row>
    <row r="56" spans="1:16" s="105" customFormat="1" ht="28.5" customHeight="1">
      <c r="A56" s="437">
        <v>3</v>
      </c>
      <c r="B56" s="474" t="s">
        <v>635</v>
      </c>
      <c r="C56" s="474"/>
      <c r="D56" s="474"/>
      <c r="E56" s="474"/>
      <c r="F56" s="474"/>
      <c r="G56" s="474"/>
      <c r="H56" s="474"/>
      <c r="I56" s="474"/>
      <c r="J56" s="474"/>
      <c r="K56" s="475" t="s">
        <v>332</v>
      </c>
      <c r="L56" s="475"/>
      <c r="M56" s="475"/>
      <c r="N56" s="475"/>
      <c r="O56" s="127"/>
      <c r="P56" s="109"/>
    </row>
    <row r="57" spans="1:256" s="106" customFormat="1" ht="92.25" customHeight="1">
      <c r="A57" s="301">
        <v>1</v>
      </c>
      <c r="B57" s="110" t="s">
        <v>333</v>
      </c>
      <c r="C57" s="301">
        <v>1922</v>
      </c>
      <c r="D57" s="300">
        <v>553394</v>
      </c>
      <c r="E57" s="300"/>
      <c r="F57" s="112" t="s">
        <v>334</v>
      </c>
      <c r="G57" s="301" t="s">
        <v>335</v>
      </c>
      <c r="H57" s="302">
        <v>436</v>
      </c>
      <c r="I57" s="304"/>
      <c r="J57" s="302"/>
      <c r="K57" s="304" t="s">
        <v>336</v>
      </c>
      <c r="L57" s="304" t="s">
        <v>336</v>
      </c>
      <c r="M57" s="304" t="s">
        <v>337</v>
      </c>
      <c r="N57" s="304"/>
      <c r="O57" s="115" t="s">
        <v>235</v>
      </c>
      <c r="P57" s="116"/>
      <c r="Q57" s="99"/>
      <c r="II57" s="99"/>
      <c r="IJ57" s="99"/>
      <c r="IK57" s="99"/>
      <c r="IL57" s="99"/>
      <c r="IM57" s="99"/>
      <c r="IN57" s="99"/>
      <c r="IO57" s="99"/>
      <c r="IP57" s="99"/>
      <c r="IQ57" s="99"/>
      <c r="IR57" s="99"/>
      <c r="IS57" s="99"/>
      <c r="IT57" s="99"/>
      <c r="IU57" s="99"/>
      <c r="IV57" s="99"/>
    </row>
    <row r="58" spans="1:256" s="106" customFormat="1" ht="52.5" customHeight="1">
      <c r="A58" s="301">
        <v>2</v>
      </c>
      <c r="B58" s="110" t="s">
        <v>338</v>
      </c>
      <c r="C58" s="301"/>
      <c r="D58" s="300">
        <v>224434</v>
      </c>
      <c r="E58" s="300"/>
      <c r="F58" s="301" t="s">
        <v>339</v>
      </c>
      <c r="G58" s="301" t="s">
        <v>335</v>
      </c>
      <c r="H58" s="302">
        <v>12</v>
      </c>
      <c r="I58" s="304"/>
      <c r="J58" s="302"/>
      <c r="K58" s="304" t="s">
        <v>340</v>
      </c>
      <c r="L58" s="304" t="s">
        <v>340</v>
      </c>
      <c r="M58" s="304" t="s">
        <v>337</v>
      </c>
      <c r="N58" s="304"/>
      <c r="O58" s="115" t="s">
        <v>235</v>
      </c>
      <c r="P58" s="116"/>
      <c r="Q58" s="99"/>
      <c r="II58" s="99"/>
      <c r="IJ58" s="99"/>
      <c r="IK58" s="99"/>
      <c r="IL58" s="99"/>
      <c r="IM58" s="99"/>
      <c r="IN58" s="99"/>
      <c r="IO58" s="99"/>
      <c r="IP58" s="99"/>
      <c r="IQ58" s="99"/>
      <c r="IR58" s="99"/>
      <c r="IS58" s="99"/>
      <c r="IT58" s="99"/>
      <c r="IU58" s="99"/>
      <c r="IV58" s="99"/>
    </row>
    <row r="59" spans="1:256" s="106" customFormat="1" ht="18" customHeight="1">
      <c r="A59" s="124"/>
      <c r="B59" s="123" t="s">
        <v>218</v>
      </c>
      <c r="C59" s="124"/>
      <c r="D59" s="125">
        <f>D57+D58</f>
        <v>777828</v>
      </c>
      <c r="E59" s="125"/>
      <c r="F59" s="124"/>
      <c r="G59" s="124"/>
      <c r="H59" s="128"/>
      <c r="I59" s="129"/>
      <c r="J59" s="128"/>
      <c r="K59" s="129"/>
      <c r="L59" s="129"/>
      <c r="M59" s="129"/>
      <c r="N59" s="129"/>
      <c r="O59" s="130"/>
      <c r="P59" s="116"/>
      <c r="Q59" s="99"/>
      <c r="II59" s="99"/>
      <c r="IJ59" s="99"/>
      <c r="IK59" s="99"/>
      <c r="IL59" s="99"/>
      <c r="IM59" s="99"/>
      <c r="IN59" s="99"/>
      <c r="IO59" s="99"/>
      <c r="IP59" s="99"/>
      <c r="IQ59" s="99"/>
      <c r="IR59" s="99"/>
      <c r="IS59" s="99"/>
      <c r="IT59" s="99"/>
      <c r="IU59" s="99"/>
      <c r="IV59" s="99"/>
    </row>
    <row r="60" spans="1:16" s="105" customFormat="1" ht="18" customHeight="1">
      <c r="A60" s="437">
        <v>4</v>
      </c>
      <c r="B60" s="474" t="s">
        <v>1304</v>
      </c>
      <c r="C60" s="474"/>
      <c r="D60" s="474"/>
      <c r="E60" s="474"/>
      <c r="F60" s="474"/>
      <c r="G60" s="474"/>
      <c r="H60" s="474"/>
      <c r="I60" s="474"/>
      <c r="J60" s="474"/>
      <c r="K60" s="475" t="s">
        <v>351</v>
      </c>
      <c r="L60" s="475"/>
      <c r="M60" s="475"/>
      <c r="N60" s="475"/>
      <c r="O60" s="127"/>
      <c r="P60" s="131"/>
    </row>
    <row r="61" spans="1:242" ht="33.75" customHeight="1">
      <c r="A61" s="301">
        <v>1</v>
      </c>
      <c r="B61" s="110" t="s">
        <v>1078</v>
      </c>
      <c r="C61" s="301"/>
      <c r="D61" s="300">
        <v>185688.7</v>
      </c>
      <c r="E61" s="300"/>
      <c r="F61" s="112" t="s">
        <v>1074</v>
      </c>
      <c r="G61" s="301" t="s">
        <v>1075</v>
      </c>
      <c r="H61" s="132">
        <v>294.9</v>
      </c>
      <c r="I61" s="304" t="s">
        <v>1076</v>
      </c>
      <c r="J61" s="302" t="s">
        <v>1077</v>
      </c>
      <c r="K61" s="304" t="s">
        <v>1254</v>
      </c>
      <c r="L61" s="304" t="s">
        <v>203</v>
      </c>
      <c r="M61" s="304" t="s">
        <v>203</v>
      </c>
      <c r="N61" s="304"/>
      <c r="O61" s="115" t="s">
        <v>235</v>
      </c>
      <c r="P61" s="133"/>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row>
    <row r="62" spans="1:242" ht="18" customHeight="1">
      <c r="A62" s="301"/>
      <c r="B62" s="123" t="s">
        <v>218</v>
      </c>
      <c r="C62" s="124"/>
      <c r="D62" s="125">
        <f>D61</f>
        <v>185688.7</v>
      </c>
      <c r="E62" s="300"/>
      <c r="F62" s="112"/>
      <c r="G62" s="301"/>
      <c r="H62" s="132"/>
      <c r="I62" s="304"/>
      <c r="J62" s="302"/>
      <c r="K62" s="304"/>
      <c r="L62" s="304"/>
      <c r="M62" s="304"/>
      <c r="N62" s="304"/>
      <c r="O62" s="115"/>
      <c r="P62" s="9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row>
    <row r="63" spans="1:16" s="135" customFormat="1" ht="31.5" customHeight="1">
      <c r="A63" s="437">
        <v>5</v>
      </c>
      <c r="B63" s="474" t="s">
        <v>189</v>
      </c>
      <c r="C63" s="474"/>
      <c r="D63" s="474"/>
      <c r="E63" s="474"/>
      <c r="F63" s="474"/>
      <c r="G63" s="474"/>
      <c r="H63" s="474"/>
      <c r="I63" s="474"/>
      <c r="J63" s="474"/>
      <c r="K63" s="475" t="s">
        <v>316</v>
      </c>
      <c r="L63" s="475"/>
      <c r="M63" s="475"/>
      <c r="N63" s="475"/>
      <c r="O63" s="127"/>
      <c r="P63" s="134"/>
    </row>
    <row r="64" spans="1:16" s="138" customFormat="1" ht="34.5" customHeight="1">
      <c r="A64" s="301">
        <v>1</v>
      </c>
      <c r="B64" s="306" t="s">
        <v>3</v>
      </c>
      <c r="C64" s="303">
        <v>1994</v>
      </c>
      <c r="D64" s="300">
        <v>625463</v>
      </c>
      <c r="E64" s="300"/>
      <c r="F64" s="136" t="s">
        <v>4</v>
      </c>
      <c r="G64" s="303" t="s">
        <v>5</v>
      </c>
      <c r="H64" s="302">
        <v>236</v>
      </c>
      <c r="I64" s="304"/>
      <c r="J64" s="501" t="s">
        <v>6</v>
      </c>
      <c r="K64" s="304" t="s">
        <v>1255</v>
      </c>
      <c r="L64" s="309" t="s">
        <v>1256</v>
      </c>
      <c r="M64" s="309" t="s">
        <v>1256</v>
      </c>
      <c r="N64" s="304"/>
      <c r="O64" s="115" t="s">
        <v>256</v>
      </c>
      <c r="P64" s="137"/>
    </row>
    <row r="65" spans="1:16" s="119" customFormat="1" ht="34.5" customHeight="1">
      <c r="A65" s="499">
        <v>2</v>
      </c>
      <c r="B65" s="479" t="s">
        <v>7</v>
      </c>
      <c r="C65" s="480">
        <v>1994</v>
      </c>
      <c r="D65" s="466">
        <v>82500</v>
      </c>
      <c r="E65" s="300"/>
      <c r="F65" s="505" t="s">
        <v>8</v>
      </c>
      <c r="G65" s="480" t="s">
        <v>9</v>
      </c>
      <c r="H65" s="139">
        <v>35.5</v>
      </c>
      <c r="I65" s="501"/>
      <c r="J65" s="501"/>
      <c r="K65" s="501" t="s">
        <v>1253</v>
      </c>
      <c r="L65" s="500" t="s">
        <v>1256</v>
      </c>
      <c r="M65" s="500" t="s">
        <v>1256</v>
      </c>
      <c r="N65" s="501"/>
      <c r="O65" s="115" t="s">
        <v>10</v>
      </c>
      <c r="P65" s="118"/>
    </row>
    <row r="66" spans="1:16" s="106" customFormat="1" ht="96" customHeight="1">
      <c r="A66" s="499"/>
      <c r="B66" s="479"/>
      <c r="C66" s="480"/>
      <c r="D66" s="466"/>
      <c r="E66" s="300"/>
      <c r="F66" s="505"/>
      <c r="G66" s="480"/>
      <c r="H66" s="140"/>
      <c r="I66" s="501"/>
      <c r="J66" s="501"/>
      <c r="K66" s="501"/>
      <c r="L66" s="501"/>
      <c r="M66" s="501"/>
      <c r="N66" s="501"/>
      <c r="O66" s="115"/>
      <c r="P66" s="116"/>
    </row>
    <row r="67" spans="1:16" s="106" customFormat="1" ht="38.25" customHeight="1">
      <c r="A67" s="302">
        <v>3</v>
      </c>
      <c r="B67" s="306" t="s">
        <v>11</v>
      </c>
      <c r="C67" s="141">
        <v>1994</v>
      </c>
      <c r="D67" s="300">
        <v>332472</v>
      </c>
      <c r="E67" s="300"/>
      <c r="F67" s="301" t="s">
        <v>12</v>
      </c>
      <c r="G67" s="303" t="s">
        <v>13</v>
      </c>
      <c r="H67" s="302">
        <v>484</v>
      </c>
      <c r="I67" s="304"/>
      <c r="J67" s="501"/>
      <c r="K67" s="304" t="s">
        <v>1253</v>
      </c>
      <c r="L67" s="309" t="s">
        <v>1256</v>
      </c>
      <c r="M67" s="309" t="s">
        <v>1256</v>
      </c>
      <c r="N67" s="304"/>
      <c r="O67" s="115" t="s">
        <v>235</v>
      </c>
      <c r="P67" s="116"/>
    </row>
    <row r="68" spans="1:16" s="106" customFormat="1" ht="42" customHeight="1">
      <c r="A68" s="301">
        <v>4</v>
      </c>
      <c r="B68" s="306" t="s">
        <v>14</v>
      </c>
      <c r="C68" s="141">
        <v>1997</v>
      </c>
      <c r="D68" s="300">
        <v>1309515</v>
      </c>
      <c r="E68" s="300"/>
      <c r="F68" s="301" t="s">
        <v>15</v>
      </c>
      <c r="G68" s="303" t="s">
        <v>314</v>
      </c>
      <c r="H68" s="302">
        <v>48</v>
      </c>
      <c r="I68" s="304"/>
      <c r="J68" s="501"/>
      <c r="K68" s="304" t="s">
        <v>1253</v>
      </c>
      <c r="L68" s="309" t="s">
        <v>1256</v>
      </c>
      <c r="M68" s="309" t="s">
        <v>1256</v>
      </c>
      <c r="N68" s="304"/>
      <c r="O68" s="115" t="s">
        <v>235</v>
      </c>
      <c r="P68" s="116"/>
    </row>
    <row r="69" spans="1:16" s="102" customFormat="1" ht="34.5" customHeight="1">
      <c r="A69" s="142">
        <v>5</v>
      </c>
      <c r="B69" s="143" t="s">
        <v>364</v>
      </c>
      <c r="C69" s="144"/>
      <c r="D69" s="98">
        <v>20269445.05</v>
      </c>
      <c r="E69" s="145"/>
      <c r="F69" s="146"/>
      <c r="G69" s="143" t="s">
        <v>365</v>
      </c>
      <c r="H69" s="147"/>
      <c r="I69" s="147"/>
      <c r="J69" s="147"/>
      <c r="K69" s="148" t="s">
        <v>203</v>
      </c>
      <c r="L69" s="148" t="s">
        <v>203</v>
      </c>
      <c r="M69" s="149" t="s">
        <v>203</v>
      </c>
      <c r="N69" s="148"/>
      <c r="O69" s="150"/>
      <c r="P69" s="117"/>
    </row>
    <row r="70" spans="1:16" s="119" customFormat="1" ht="34.5" customHeight="1">
      <c r="A70" s="151">
        <v>6</v>
      </c>
      <c r="B70" s="143" t="s">
        <v>366</v>
      </c>
      <c r="C70" s="144"/>
      <c r="D70" s="98">
        <v>21839592.78</v>
      </c>
      <c r="E70" s="145"/>
      <c r="F70" s="152"/>
      <c r="G70" s="143" t="s">
        <v>365</v>
      </c>
      <c r="H70" s="147"/>
      <c r="I70" s="147"/>
      <c r="J70" s="147"/>
      <c r="K70" s="148" t="s">
        <v>203</v>
      </c>
      <c r="L70" s="148" t="s">
        <v>203</v>
      </c>
      <c r="M70" s="149" t="s">
        <v>203</v>
      </c>
      <c r="N70" s="148"/>
      <c r="O70" s="150"/>
      <c r="P70" s="118"/>
    </row>
    <row r="71" spans="1:16" s="106" customFormat="1" ht="134.25" customHeight="1">
      <c r="A71" s="153">
        <v>7</v>
      </c>
      <c r="B71" s="154" t="s">
        <v>361</v>
      </c>
      <c r="C71" s="155">
        <v>2014</v>
      </c>
      <c r="D71" s="156"/>
      <c r="E71" s="157">
        <v>1633396.53</v>
      </c>
      <c r="F71" s="158"/>
      <c r="G71" s="158"/>
      <c r="H71" s="298"/>
      <c r="I71" s="301"/>
      <c r="J71" s="159"/>
      <c r="K71" s="159"/>
      <c r="L71" s="159"/>
      <c r="M71" s="159"/>
      <c r="N71" s="159"/>
      <c r="O71" s="160"/>
      <c r="P71" s="116"/>
    </row>
    <row r="72" spans="1:16" s="106" customFormat="1" ht="172.5" customHeight="1">
      <c r="A72" s="298">
        <v>8</v>
      </c>
      <c r="B72" s="154" t="s">
        <v>367</v>
      </c>
      <c r="C72" s="155">
        <v>2014</v>
      </c>
      <c r="D72" s="156"/>
      <c r="E72" s="157">
        <v>11225996.23</v>
      </c>
      <c r="F72" s="158"/>
      <c r="G72" s="158"/>
      <c r="H72" s="298"/>
      <c r="I72" s="301"/>
      <c r="J72" s="159"/>
      <c r="K72" s="159"/>
      <c r="L72" s="159"/>
      <c r="M72" s="159"/>
      <c r="N72" s="159"/>
      <c r="O72" s="160"/>
      <c r="P72" s="116"/>
    </row>
    <row r="73" spans="1:16" s="102" customFormat="1" ht="129.75" customHeight="1">
      <c r="A73" s="464">
        <v>9</v>
      </c>
      <c r="B73" s="154" t="s">
        <v>362</v>
      </c>
      <c r="C73" s="465">
        <v>2014</v>
      </c>
      <c r="D73" s="159"/>
      <c r="E73" s="466">
        <v>5327695.71</v>
      </c>
      <c r="F73" s="159"/>
      <c r="G73" s="159"/>
      <c r="H73" s="159"/>
      <c r="I73" s="159"/>
      <c r="J73" s="159"/>
      <c r="K73" s="159"/>
      <c r="L73" s="159"/>
      <c r="M73" s="159"/>
      <c r="N73" s="159"/>
      <c r="O73" s="160"/>
      <c r="P73" s="117"/>
    </row>
    <row r="74" spans="1:16" s="119" customFormat="1" ht="132" customHeight="1">
      <c r="A74" s="464"/>
      <c r="B74" s="154" t="s">
        <v>363</v>
      </c>
      <c r="C74" s="465"/>
      <c r="D74" s="159"/>
      <c r="E74" s="466"/>
      <c r="F74" s="159"/>
      <c r="G74" s="159"/>
      <c r="H74" s="159"/>
      <c r="I74" s="159"/>
      <c r="J74" s="159"/>
      <c r="K74" s="159"/>
      <c r="L74" s="159"/>
      <c r="M74" s="159"/>
      <c r="N74" s="159"/>
      <c r="O74" s="160"/>
      <c r="P74" s="118"/>
    </row>
    <row r="75" spans="1:16" s="106" customFormat="1" ht="51.75" customHeight="1">
      <c r="A75" s="124"/>
      <c r="B75" s="161" t="s">
        <v>218</v>
      </c>
      <c r="C75" s="162">
        <f>D2105*0.24%</f>
        <v>0</v>
      </c>
      <c r="D75" s="163"/>
      <c r="E75" s="163">
        <f>SUM(D64:E74)</f>
        <v>62646076.300000004</v>
      </c>
      <c r="F75" s="164"/>
      <c r="G75" s="164"/>
      <c r="H75" s="299"/>
      <c r="I75" s="124"/>
      <c r="J75" s="299"/>
      <c r="K75" s="299"/>
      <c r="L75" s="299"/>
      <c r="M75" s="299"/>
      <c r="N75" s="299"/>
      <c r="O75" s="165"/>
      <c r="P75" s="133"/>
    </row>
    <row r="76" spans="1:15" s="410" customFormat="1" ht="30" customHeight="1">
      <c r="A76" s="440">
        <v>6</v>
      </c>
      <c r="B76" s="482" t="s">
        <v>1320</v>
      </c>
      <c r="C76" s="483"/>
      <c r="D76" s="483"/>
      <c r="E76" s="483"/>
      <c r="F76" s="483"/>
      <c r="G76" s="483"/>
      <c r="H76" s="483"/>
      <c r="I76" s="483"/>
      <c r="J76" s="484"/>
      <c r="K76" s="473" t="s">
        <v>21</v>
      </c>
      <c r="L76" s="473"/>
      <c r="M76" s="473"/>
      <c r="N76" s="473"/>
      <c r="O76" s="409"/>
    </row>
    <row r="77" spans="1:15" s="381" customFormat="1" ht="111.75" customHeight="1">
      <c r="A77" s="382">
        <v>1</v>
      </c>
      <c r="B77" s="383" t="s">
        <v>190</v>
      </c>
      <c r="C77" s="382" t="s">
        <v>22</v>
      </c>
      <c r="D77" s="384">
        <v>2545385.72</v>
      </c>
      <c r="E77" s="384"/>
      <c r="F77" s="385" t="s">
        <v>1273</v>
      </c>
      <c r="G77" s="476" t="s">
        <v>23</v>
      </c>
      <c r="H77" s="386">
        <v>1844.45</v>
      </c>
      <c r="I77" s="387" t="s">
        <v>1274</v>
      </c>
      <c r="J77" s="386" t="s">
        <v>459</v>
      </c>
      <c r="K77" s="387" t="s">
        <v>1275</v>
      </c>
      <c r="L77" s="387" t="s">
        <v>203</v>
      </c>
      <c r="M77" s="387" t="s">
        <v>203</v>
      </c>
      <c r="N77" s="387"/>
      <c r="O77" s="388" t="s">
        <v>235</v>
      </c>
    </row>
    <row r="78" spans="1:15" s="381" customFormat="1" ht="12.75">
      <c r="A78" s="382">
        <v>2</v>
      </c>
      <c r="B78" s="383" t="s">
        <v>24</v>
      </c>
      <c r="C78" s="382" t="s">
        <v>25</v>
      </c>
      <c r="D78" s="384">
        <v>136187</v>
      </c>
      <c r="E78" s="384"/>
      <c r="F78" s="389"/>
      <c r="G78" s="477"/>
      <c r="H78" s="386"/>
      <c r="I78" s="387"/>
      <c r="J78" s="386" t="s">
        <v>459</v>
      </c>
      <c r="K78" s="387" t="s">
        <v>203</v>
      </c>
      <c r="L78" s="387" t="s">
        <v>1275</v>
      </c>
      <c r="M78" s="387" t="s">
        <v>203</v>
      </c>
      <c r="N78" s="387"/>
      <c r="O78" s="388"/>
    </row>
    <row r="79" spans="1:15" s="381" customFormat="1" ht="42.75" customHeight="1">
      <c r="A79" s="386">
        <v>3</v>
      </c>
      <c r="B79" s="383" t="s">
        <v>26</v>
      </c>
      <c r="C79" s="382" t="s">
        <v>27</v>
      </c>
      <c r="D79" s="384">
        <v>1230155.9</v>
      </c>
      <c r="E79" s="384"/>
      <c r="F79" s="389"/>
      <c r="G79" s="477"/>
      <c r="H79" s="386"/>
      <c r="I79" s="387"/>
      <c r="J79" s="386" t="s">
        <v>460</v>
      </c>
      <c r="K79" s="390" t="s">
        <v>336</v>
      </c>
      <c r="L79" s="387" t="s">
        <v>203</v>
      </c>
      <c r="M79" s="387" t="s">
        <v>203</v>
      </c>
      <c r="N79" s="387"/>
      <c r="O79" s="388" t="s">
        <v>256</v>
      </c>
    </row>
    <row r="80" spans="1:15" s="381" customFormat="1" ht="12.75">
      <c r="A80" s="386">
        <v>4</v>
      </c>
      <c r="B80" s="383" t="s">
        <v>66</v>
      </c>
      <c r="C80" s="382"/>
      <c r="D80" s="384">
        <v>434289</v>
      </c>
      <c r="E80" s="384"/>
      <c r="F80" s="389"/>
      <c r="G80" s="477"/>
      <c r="H80" s="386"/>
      <c r="I80" s="387"/>
      <c r="J80" s="386"/>
      <c r="K80" s="390"/>
      <c r="L80" s="387"/>
      <c r="M80" s="387"/>
      <c r="N80" s="387"/>
      <c r="O80" s="388"/>
    </row>
    <row r="81" spans="1:15" s="381" customFormat="1" ht="18.75">
      <c r="A81" s="391"/>
      <c r="B81" s="392" t="s">
        <v>218</v>
      </c>
      <c r="C81" s="393"/>
      <c r="D81" s="418">
        <f>SUM(D77:D80)</f>
        <v>4346017.62</v>
      </c>
      <c r="E81" s="394"/>
      <c r="F81" s="395"/>
      <c r="G81" s="393"/>
      <c r="H81" s="396"/>
      <c r="I81" s="397"/>
      <c r="J81" s="396"/>
      <c r="K81" s="397"/>
      <c r="L81" s="397"/>
      <c r="M81" s="397"/>
      <c r="N81" s="397"/>
      <c r="O81" s="398"/>
    </row>
    <row r="82" spans="1:16" s="105" customFormat="1" ht="34.5" customHeight="1">
      <c r="A82" s="439">
        <v>7</v>
      </c>
      <c r="B82" s="470" t="s">
        <v>33</v>
      </c>
      <c r="C82" s="471"/>
      <c r="D82" s="471"/>
      <c r="E82" s="471"/>
      <c r="F82" s="471"/>
      <c r="G82" s="471"/>
      <c r="H82" s="471"/>
      <c r="I82" s="471"/>
      <c r="J82" s="472"/>
      <c r="K82" s="463" t="s">
        <v>115</v>
      </c>
      <c r="L82" s="463"/>
      <c r="M82" s="463"/>
      <c r="N82" s="463"/>
      <c r="O82" s="166"/>
      <c r="P82" s="131"/>
    </row>
    <row r="83" spans="1:16" s="106" customFormat="1" ht="183.75" customHeight="1">
      <c r="A83" s="305">
        <v>1</v>
      </c>
      <c r="B83" s="88" t="s">
        <v>35</v>
      </c>
      <c r="C83" s="305">
        <v>1977</v>
      </c>
      <c r="D83" s="384">
        <v>1100905.2</v>
      </c>
      <c r="E83" s="167"/>
      <c r="F83" s="171" t="s">
        <v>36</v>
      </c>
      <c r="G83" s="305" t="s">
        <v>37</v>
      </c>
      <c r="H83" s="73">
        <v>840</v>
      </c>
      <c r="I83" s="74" t="s">
        <v>38</v>
      </c>
      <c r="J83" s="73" t="s">
        <v>336</v>
      </c>
      <c r="K83" s="74" t="s">
        <v>203</v>
      </c>
      <c r="L83" s="74" t="s">
        <v>39</v>
      </c>
      <c r="M83" s="74" t="s">
        <v>203</v>
      </c>
      <c r="N83" s="74"/>
      <c r="O83" s="108" t="s">
        <v>235</v>
      </c>
      <c r="P83" s="133"/>
    </row>
    <row r="84" spans="1:16" s="106" customFormat="1" ht="47.25" customHeight="1">
      <c r="A84" s="305">
        <v>2</v>
      </c>
      <c r="B84" s="88" t="s">
        <v>40</v>
      </c>
      <c r="C84" s="305">
        <v>2006</v>
      </c>
      <c r="D84" s="167">
        <v>45522.1</v>
      </c>
      <c r="E84" s="167"/>
      <c r="F84" s="305"/>
      <c r="G84" s="305" t="s">
        <v>37</v>
      </c>
      <c r="H84" s="73">
        <v>3595</v>
      </c>
      <c r="I84" s="74" t="s">
        <v>38</v>
      </c>
      <c r="J84" s="73" t="s">
        <v>336</v>
      </c>
      <c r="K84" s="74" t="s">
        <v>203</v>
      </c>
      <c r="L84" s="74" t="s">
        <v>203</v>
      </c>
      <c r="M84" s="74" t="s">
        <v>203</v>
      </c>
      <c r="N84" s="74"/>
      <c r="O84" s="108"/>
      <c r="P84" s="133"/>
    </row>
    <row r="85" spans="1:16" s="106" customFormat="1" ht="36.75" customHeight="1">
      <c r="A85" s="12"/>
      <c r="B85" s="19" t="s">
        <v>218</v>
      </c>
      <c r="C85" s="12"/>
      <c r="D85" s="169">
        <f>SUM(D83:D84)</f>
        <v>1146427.3</v>
      </c>
      <c r="E85" s="169"/>
      <c r="F85" s="12"/>
      <c r="G85" s="12"/>
      <c r="H85" s="308"/>
      <c r="I85" s="307"/>
      <c r="J85" s="308"/>
      <c r="K85" s="307"/>
      <c r="L85" s="307"/>
      <c r="M85" s="307"/>
      <c r="N85" s="307"/>
      <c r="O85" s="170"/>
      <c r="P85" s="133"/>
    </row>
    <row r="86" spans="1:16" s="105" customFormat="1" ht="42" customHeight="1">
      <c r="A86" s="439">
        <v>8</v>
      </c>
      <c r="B86" s="467" t="s">
        <v>1309</v>
      </c>
      <c r="C86" s="468"/>
      <c r="D86" s="468"/>
      <c r="E86" s="468"/>
      <c r="F86" s="468"/>
      <c r="G86" s="468"/>
      <c r="H86" s="468"/>
      <c r="I86" s="468"/>
      <c r="J86" s="469"/>
      <c r="K86" s="463" t="s">
        <v>43</v>
      </c>
      <c r="L86" s="463"/>
      <c r="M86" s="463"/>
      <c r="N86" s="463"/>
      <c r="O86" s="166"/>
      <c r="P86" s="131"/>
    </row>
    <row r="87" spans="1:16" s="106" customFormat="1" ht="81.75" customHeight="1">
      <c r="A87" s="305">
        <v>1</v>
      </c>
      <c r="B87" s="88" t="s">
        <v>44</v>
      </c>
      <c r="C87" s="305" t="s">
        <v>45</v>
      </c>
      <c r="D87" s="384">
        <v>730450.65</v>
      </c>
      <c r="E87" s="167"/>
      <c r="F87" s="171" t="s">
        <v>46</v>
      </c>
      <c r="G87" s="305" t="s">
        <v>47</v>
      </c>
      <c r="H87" s="73">
        <v>913</v>
      </c>
      <c r="I87" s="74" t="s">
        <v>870</v>
      </c>
      <c r="J87" s="73" t="s">
        <v>48</v>
      </c>
      <c r="K87" s="74" t="s">
        <v>1257</v>
      </c>
      <c r="L87" s="74" t="s">
        <v>1258</v>
      </c>
      <c r="M87" s="74" t="s">
        <v>1259</v>
      </c>
      <c r="N87" s="74"/>
      <c r="O87" s="108" t="s">
        <v>235</v>
      </c>
      <c r="P87" s="133"/>
    </row>
    <row r="88" spans="1:16" s="106" customFormat="1" ht="56.25" customHeight="1">
      <c r="A88" s="305">
        <v>2</v>
      </c>
      <c r="B88" s="88" t="s">
        <v>49</v>
      </c>
      <c r="C88" s="305"/>
      <c r="D88" s="167">
        <v>139102.61</v>
      </c>
      <c r="E88" s="167"/>
      <c r="F88" s="171" t="s">
        <v>50</v>
      </c>
      <c r="G88" s="305" t="s">
        <v>47</v>
      </c>
      <c r="H88" s="73">
        <v>236.8</v>
      </c>
      <c r="I88" s="74" t="s">
        <v>51</v>
      </c>
      <c r="J88" s="73" t="s">
        <v>48</v>
      </c>
      <c r="K88" s="74" t="s">
        <v>1257</v>
      </c>
      <c r="L88" s="172" t="s">
        <v>1260</v>
      </c>
      <c r="M88" s="74" t="s">
        <v>1259</v>
      </c>
      <c r="N88" s="74"/>
      <c r="O88" s="108" t="s">
        <v>235</v>
      </c>
      <c r="P88" s="133"/>
    </row>
    <row r="89" spans="1:16" s="106" customFormat="1" ht="36.75" customHeight="1">
      <c r="A89" s="305">
        <v>3</v>
      </c>
      <c r="B89" s="88" t="s">
        <v>192</v>
      </c>
      <c r="C89" s="305"/>
      <c r="D89" s="167">
        <v>120207.9</v>
      </c>
      <c r="E89" s="167"/>
      <c r="F89" s="171"/>
      <c r="G89" s="305"/>
      <c r="H89" s="73"/>
      <c r="I89" s="74"/>
      <c r="J89" s="73"/>
      <c r="K89" s="74"/>
      <c r="L89" s="172"/>
      <c r="M89" s="74"/>
      <c r="N89" s="74"/>
      <c r="O89" s="108"/>
      <c r="P89" s="133"/>
    </row>
    <row r="90" spans="1:16" s="106" customFormat="1" ht="36.75" customHeight="1">
      <c r="A90" s="411">
        <v>4</v>
      </c>
      <c r="B90" s="88" t="s">
        <v>193</v>
      </c>
      <c r="C90" s="305"/>
      <c r="D90" s="167">
        <v>10671.82</v>
      </c>
      <c r="E90" s="167"/>
      <c r="F90" s="171"/>
      <c r="G90" s="305"/>
      <c r="H90" s="73"/>
      <c r="I90" s="74"/>
      <c r="J90" s="73"/>
      <c r="K90" s="74"/>
      <c r="L90" s="172"/>
      <c r="M90" s="74"/>
      <c r="N90" s="74"/>
      <c r="O90" s="108"/>
      <c r="P90" s="133"/>
    </row>
    <row r="91" spans="1:16" s="102" customFormat="1" ht="34.5" customHeight="1">
      <c r="A91" s="12"/>
      <c r="B91" s="19" t="s">
        <v>218</v>
      </c>
      <c r="C91" s="12"/>
      <c r="D91" s="169">
        <f>SUM(D87:D90)</f>
        <v>1000432.98</v>
      </c>
      <c r="E91" s="169"/>
      <c r="F91" s="168"/>
      <c r="G91" s="12"/>
      <c r="H91" s="308"/>
      <c r="I91" s="307"/>
      <c r="J91" s="308"/>
      <c r="K91" s="307"/>
      <c r="L91" s="173"/>
      <c r="M91" s="307"/>
      <c r="N91" s="307"/>
      <c r="O91" s="170"/>
      <c r="P91" s="101"/>
    </row>
    <row r="92" spans="1:16" s="105" customFormat="1" ht="34.5" customHeight="1">
      <c r="A92" s="439">
        <v>9</v>
      </c>
      <c r="B92" s="467" t="s">
        <v>1310</v>
      </c>
      <c r="C92" s="468"/>
      <c r="D92" s="468"/>
      <c r="E92" s="468"/>
      <c r="F92" s="468"/>
      <c r="G92" s="468"/>
      <c r="H92" s="468"/>
      <c r="I92" s="468"/>
      <c r="J92" s="469"/>
      <c r="K92" s="463" t="s">
        <v>483</v>
      </c>
      <c r="L92" s="463"/>
      <c r="M92" s="463"/>
      <c r="N92" s="463"/>
      <c r="O92" s="166"/>
      <c r="P92" s="131"/>
    </row>
    <row r="93" spans="1:15" s="381" customFormat="1" ht="75.75" customHeight="1">
      <c r="A93" s="382">
        <v>1</v>
      </c>
      <c r="B93" s="383" t="s">
        <v>59</v>
      </c>
      <c r="C93" s="382" t="s">
        <v>60</v>
      </c>
      <c r="D93" s="384">
        <v>6067885</v>
      </c>
      <c r="E93" s="384"/>
      <c r="F93" s="399" t="s">
        <v>61</v>
      </c>
      <c r="G93" s="476" t="s">
        <v>359</v>
      </c>
      <c r="H93" s="510">
        <v>4039.84</v>
      </c>
      <c r="I93" s="387"/>
      <c r="J93" s="400" t="s">
        <v>484</v>
      </c>
      <c r="K93" s="387" t="s">
        <v>336</v>
      </c>
      <c r="L93" s="387" t="s">
        <v>38</v>
      </c>
      <c r="M93" s="387" t="s">
        <v>38</v>
      </c>
      <c r="N93" s="387"/>
      <c r="O93" s="388" t="s">
        <v>235</v>
      </c>
    </row>
    <row r="94" spans="1:15" s="381" customFormat="1" ht="36">
      <c r="A94" s="382">
        <v>2</v>
      </c>
      <c r="B94" s="383" t="s">
        <v>62</v>
      </c>
      <c r="C94" s="382">
        <v>1937</v>
      </c>
      <c r="D94" s="384">
        <v>975303.15</v>
      </c>
      <c r="E94" s="384"/>
      <c r="F94" s="399" t="s">
        <v>63</v>
      </c>
      <c r="G94" s="477"/>
      <c r="H94" s="511"/>
      <c r="I94" s="387"/>
      <c r="J94" s="386"/>
      <c r="K94" s="387" t="s">
        <v>336</v>
      </c>
      <c r="L94" s="387" t="s">
        <v>38</v>
      </c>
      <c r="M94" s="387" t="s">
        <v>38</v>
      </c>
      <c r="N94" s="387"/>
      <c r="O94" s="388" t="s">
        <v>235</v>
      </c>
    </row>
    <row r="95" spans="1:15" s="381" customFormat="1" ht="24">
      <c r="A95" s="382">
        <v>3</v>
      </c>
      <c r="B95" s="383" t="s">
        <v>64</v>
      </c>
      <c r="C95" s="382">
        <v>1962</v>
      </c>
      <c r="D95" s="384">
        <v>184939.12</v>
      </c>
      <c r="E95" s="384"/>
      <c r="F95" s="401" t="s">
        <v>65</v>
      </c>
      <c r="G95" s="477"/>
      <c r="H95" s="511"/>
      <c r="I95" s="387"/>
      <c r="J95" s="386"/>
      <c r="K95" s="387" t="s">
        <v>336</v>
      </c>
      <c r="L95" s="387" t="s">
        <v>38</v>
      </c>
      <c r="M95" s="387" t="s">
        <v>38</v>
      </c>
      <c r="N95" s="387"/>
      <c r="O95" s="388" t="s">
        <v>235</v>
      </c>
    </row>
    <row r="96" spans="1:15" s="381" customFormat="1" ht="24">
      <c r="A96" s="382">
        <v>4</v>
      </c>
      <c r="B96" s="383" t="s">
        <v>66</v>
      </c>
      <c r="C96" s="382"/>
      <c r="D96" s="384">
        <v>465355</v>
      </c>
      <c r="E96" s="384"/>
      <c r="F96" s="401" t="s">
        <v>67</v>
      </c>
      <c r="G96" s="477"/>
      <c r="H96" s="386"/>
      <c r="I96" s="387"/>
      <c r="J96" s="386"/>
      <c r="K96" s="387" t="s">
        <v>336</v>
      </c>
      <c r="L96" s="387" t="s">
        <v>38</v>
      </c>
      <c r="M96" s="387" t="s">
        <v>38</v>
      </c>
      <c r="N96" s="387"/>
      <c r="O96" s="388" t="s">
        <v>235</v>
      </c>
    </row>
    <row r="97" spans="1:15" s="381" customFormat="1" ht="24">
      <c r="A97" s="382">
        <v>5</v>
      </c>
      <c r="B97" s="404" t="s">
        <v>597</v>
      </c>
      <c r="C97" s="386">
        <v>2016</v>
      </c>
      <c r="D97" s="405">
        <v>138573</v>
      </c>
      <c r="E97" s="386"/>
      <c r="F97" s="401" t="s">
        <v>68</v>
      </c>
      <c r="G97" s="478"/>
      <c r="H97" s="386"/>
      <c r="I97" s="386"/>
      <c r="J97" s="386"/>
      <c r="K97" s="386"/>
      <c r="L97" s="386"/>
      <c r="M97" s="386"/>
      <c r="N97" s="386"/>
      <c r="O97" s="406"/>
    </row>
    <row r="98" spans="1:16" s="106" customFormat="1" ht="32.25" customHeight="1">
      <c r="A98" s="308"/>
      <c r="B98" s="19" t="s">
        <v>218</v>
      </c>
      <c r="C98" s="12"/>
      <c r="D98" s="169">
        <f>SUM(D93:D97)</f>
        <v>7832055.2700000005</v>
      </c>
      <c r="E98" s="169"/>
      <c r="F98" s="12"/>
      <c r="G98" s="174"/>
      <c r="H98" s="308"/>
      <c r="I98" s="307"/>
      <c r="J98" s="308"/>
      <c r="K98" s="307"/>
      <c r="L98" s="307"/>
      <c r="M98" s="307"/>
      <c r="N98" s="307"/>
      <c r="O98" s="170"/>
      <c r="P98" s="133"/>
    </row>
    <row r="99" spans="1:16" s="105" customFormat="1" ht="32.25" customHeight="1">
      <c r="A99" s="439">
        <v>10</v>
      </c>
      <c r="B99" s="470" t="s">
        <v>1312</v>
      </c>
      <c r="C99" s="471"/>
      <c r="D99" s="471"/>
      <c r="E99" s="471"/>
      <c r="F99" s="471"/>
      <c r="G99" s="471"/>
      <c r="H99" s="471"/>
      <c r="I99" s="471"/>
      <c r="J99" s="472"/>
      <c r="K99" s="463" t="s">
        <v>34</v>
      </c>
      <c r="L99" s="463"/>
      <c r="M99" s="463"/>
      <c r="N99" s="463"/>
      <c r="O99" s="166"/>
      <c r="P99" s="131"/>
    </row>
    <row r="100" spans="1:15" s="381" customFormat="1" ht="12.75">
      <c r="A100" s="382">
        <v>1</v>
      </c>
      <c r="B100" s="402" t="s">
        <v>82</v>
      </c>
      <c r="C100" s="382">
        <v>1990</v>
      </c>
      <c r="D100" s="403">
        <v>312884.77</v>
      </c>
      <c r="E100" s="403"/>
      <c r="F100" s="399" t="s">
        <v>83</v>
      </c>
      <c r="G100" s="476" t="s">
        <v>1276</v>
      </c>
      <c r="H100" s="386">
        <v>730.7</v>
      </c>
      <c r="I100" s="387"/>
      <c r="J100" s="386" t="s">
        <v>336</v>
      </c>
      <c r="K100" s="387" t="s">
        <v>84</v>
      </c>
      <c r="L100" s="387" t="s">
        <v>85</v>
      </c>
      <c r="M100" s="387" t="s">
        <v>85</v>
      </c>
      <c r="N100" s="387"/>
      <c r="O100" s="388" t="s">
        <v>86</v>
      </c>
    </row>
    <row r="101" spans="1:15" s="381" customFormat="1" ht="142.5" customHeight="1">
      <c r="A101" s="382">
        <v>2</v>
      </c>
      <c r="B101" s="402" t="s">
        <v>87</v>
      </c>
      <c r="C101" s="382">
        <v>2001</v>
      </c>
      <c r="D101" s="403">
        <v>162000</v>
      </c>
      <c r="E101" s="403"/>
      <c r="F101" s="399" t="s">
        <v>88</v>
      </c>
      <c r="G101" s="477"/>
      <c r="H101" s="386"/>
      <c r="I101" s="387"/>
      <c r="J101" s="386" t="s">
        <v>336</v>
      </c>
      <c r="K101" s="387" t="s">
        <v>84</v>
      </c>
      <c r="L101" s="387" t="s">
        <v>85</v>
      </c>
      <c r="M101" s="387" t="s">
        <v>89</v>
      </c>
      <c r="N101" s="387"/>
      <c r="O101" s="388"/>
    </row>
    <row r="102" spans="1:15" s="381" customFormat="1" ht="24">
      <c r="A102" s="386">
        <v>3</v>
      </c>
      <c r="B102" s="383" t="s">
        <v>91</v>
      </c>
      <c r="C102" s="382">
        <v>2012</v>
      </c>
      <c r="D102" s="384">
        <v>14199.99</v>
      </c>
      <c r="E102" s="384"/>
      <c r="F102" s="401" t="s">
        <v>90</v>
      </c>
      <c r="G102" s="478"/>
      <c r="H102" s="386"/>
      <c r="I102" s="387"/>
      <c r="J102" s="386" t="s">
        <v>336</v>
      </c>
      <c r="K102" s="387" t="s">
        <v>85</v>
      </c>
      <c r="L102" s="387" t="s">
        <v>84</v>
      </c>
      <c r="M102" s="387" t="s">
        <v>85</v>
      </c>
      <c r="N102" s="387"/>
      <c r="O102" s="388"/>
    </row>
    <row r="103" spans="1:16" s="106" customFormat="1" ht="24.75" customHeight="1">
      <c r="A103" s="308"/>
      <c r="B103" s="19" t="s">
        <v>218</v>
      </c>
      <c r="C103" s="12"/>
      <c r="D103" s="417">
        <f>SUM(D100:D102)</f>
        <v>489084.76</v>
      </c>
      <c r="E103" s="169"/>
      <c r="F103" s="12"/>
      <c r="G103" s="174"/>
      <c r="H103" s="308"/>
      <c r="I103" s="307"/>
      <c r="J103" s="308"/>
      <c r="K103" s="307"/>
      <c r="L103" s="307"/>
      <c r="M103" s="307"/>
      <c r="N103" s="307"/>
      <c r="O103" s="170"/>
      <c r="P103" s="133"/>
    </row>
    <row r="104" spans="1:16" s="105" customFormat="1" ht="24.75" customHeight="1">
      <c r="A104" s="439">
        <v>11</v>
      </c>
      <c r="B104" s="467" t="s">
        <v>105</v>
      </c>
      <c r="C104" s="468"/>
      <c r="D104" s="468"/>
      <c r="E104" s="468"/>
      <c r="F104" s="468"/>
      <c r="G104" s="468"/>
      <c r="H104" s="468"/>
      <c r="I104" s="468"/>
      <c r="J104" s="469"/>
      <c r="K104" s="463" t="s">
        <v>316</v>
      </c>
      <c r="L104" s="463"/>
      <c r="M104" s="463"/>
      <c r="N104" s="463"/>
      <c r="O104" s="166"/>
      <c r="P104" s="131"/>
    </row>
    <row r="105" spans="1:15" s="381" customFormat="1" ht="25.5">
      <c r="A105" s="382">
        <v>1</v>
      </c>
      <c r="B105" s="383" t="s">
        <v>1277</v>
      </c>
      <c r="C105" s="382">
        <v>1973</v>
      </c>
      <c r="D105" s="384">
        <v>1339809.44</v>
      </c>
      <c r="E105" s="384"/>
      <c r="F105" s="407" t="s">
        <v>106</v>
      </c>
      <c r="G105" s="512" t="s">
        <v>107</v>
      </c>
      <c r="H105" s="386"/>
      <c r="I105" s="387"/>
      <c r="J105" s="386"/>
      <c r="K105" s="387" t="s">
        <v>203</v>
      </c>
      <c r="L105" s="387" t="s">
        <v>203</v>
      </c>
      <c r="M105" s="387" t="s">
        <v>203</v>
      </c>
      <c r="N105" s="387"/>
      <c r="O105" s="386"/>
    </row>
    <row r="106" spans="1:15" s="381" customFormat="1" ht="25.5">
      <c r="A106" s="382">
        <v>2</v>
      </c>
      <c r="B106" s="383" t="s">
        <v>64</v>
      </c>
      <c r="C106" s="382">
        <v>2011</v>
      </c>
      <c r="D106" s="384">
        <v>989742.82</v>
      </c>
      <c r="E106" s="384"/>
      <c r="F106" s="407" t="s">
        <v>108</v>
      </c>
      <c r="G106" s="512"/>
      <c r="H106" s="386"/>
      <c r="I106" s="387"/>
      <c r="J106" s="386"/>
      <c r="K106" s="387" t="s">
        <v>203</v>
      </c>
      <c r="L106" s="387" t="s">
        <v>203</v>
      </c>
      <c r="M106" s="387" t="s">
        <v>203</v>
      </c>
      <c r="N106" s="387"/>
      <c r="O106" s="386"/>
    </row>
    <row r="107" spans="1:15" s="381" customFormat="1" ht="12.75">
      <c r="A107" s="382">
        <v>3</v>
      </c>
      <c r="B107" s="383" t="s">
        <v>109</v>
      </c>
      <c r="C107" s="382">
        <v>2011</v>
      </c>
      <c r="D107" s="384">
        <v>131588.95</v>
      </c>
      <c r="E107" s="384"/>
      <c r="F107" s="407" t="s">
        <v>110</v>
      </c>
      <c r="G107" s="512"/>
      <c r="H107" s="386"/>
      <c r="I107" s="387"/>
      <c r="J107" s="386"/>
      <c r="K107" s="387" t="s">
        <v>203</v>
      </c>
      <c r="L107" s="387" t="s">
        <v>203</v>
      </c>
      <c r="M107" s="387" t="s">
        <v>203</v>
      </c>
      <c r="N107" s="387"/>
      <c r="O107" s="386"/>
    </row>
    <row r="108" spans="1:15" s="381" customFormat="1" ht="12.75">
      <c r="A108" s="382">
        <v>4</v>
      </c>
      <c r="B108" s="383" t="s">
        <v>111</v>
      </c>
      <c r="C108" s="382">
        <v>2013</v>
      </c>
      <c r="D108" s="384">
        <v>9691.67</v>
      </c>
      <c r="E108" s="384"/>
      <c r="F108" s="407" t="s">
        <v>110</v>
      </c>
      <c r="G108" s="512"/>
      <c r="H108" s="386"/>
      <c r="I108" s="387"/>
      <c r="J108" s="386"/>
      <c r="K108" s="387" t="s">
        <v>203</v>
      </c>
      <c r="L108" s="387" t="s">
        <v>203</v>
      </c>
      <c r="M108" s="387" t="s">
        <v>203</v>
      </c>
      <c r="N108" s="387"/>
      <c r="O108" s="386"/>
    </row>
    <row r="109" spans="1:15" s="381" customFormat="1" ht="12.75">
      <c r="A109" s="382">
        <v>5</v>
      </c>
      <c r="B109" s="383" t="s">
        <v>877</v>
      </c>
      <c r="C109" s="382">
        <v>2015</v>
      </c>
      <c r="D109" s="384">
        <v>36935.01</v>
      </c>
      <c r="E109" s="384"/>
      <c r="F109" s="407" t="s">
        <v>110</v>
      </c>
      <c r="G109" s="512"/>
      <c r="H109" s="386"/>
      <c r="I109" s="387"/>
      <c r="J109" s="386"/>
      <c r="K109" s="387"/>
      <c r="L109" s="387"/>
      <c r="M109" s="387"/>
      <c r="N109" s="387"/>
      <c r="O109" s="386"/>
    </row>
    <row r="110" spans="1:15" s="381" customFormat="1" ht="12.75">
      <c r="A110" s="382">
        <v>6</v>
      </c>
      <c r="B110" s="383" t="s">
        <v>66</v>
      </c>
      <c r="C110" s="382"/>
      <c r="D110" s="384">
        <v>165160</v>
      </c>
      <c r="E110" s="384"/>
      <c r="F110" s="407"/>
      <c r="G110" s="512"/>
      <c r="H110" s="386"/>
      <c r="I110" s="387"/>
      <c r="J110" s="386"/>
      <c r="K110" s="387"/>
      <c r="L110" s="387"/>
      <c r="M110" s="387"/>
      <c r="N110" s="387"/>
      <c r="O110" s="386"/>
    </row>
    <row r="111" spans="1:15" s="381" customFormat="1" ht="12.75">
      <c r="A111" s="382">
        <v>7</v>
      </c>
      <c r="B111" s="383" t="s">
        <v>1278</v>
      </c>
      <c r="C111" s="382"/>
      <c r="D111" s="384">
        <v>16494.96</v>
      </c>
      <c r="E111" s="384"/>
      <c r="F111" s="407"/>
      <c r="G111" s="512"/>
      <c r="H111" s="386"/>
      <c r="I111" s="387"/>
      <c r="J111" s="386"/>
      <c r="K111" s="387"/>
      <c r="L111" s="387"/>
      <c r="M111" s="387"/>
      <c r="N111" s="387"/>
      <c r="O111" s="386"/>
    </row>
    <row r="112" spans="1:16" s="106" customFormat="1" ht="24.75" customHeight="1">
      <c r="A112" s="414"/>
      <c r="B112" s="88" t="s">
        <v>218</v>
      </c>
      <c r="C112" s="414"/>
      <c r="D112" s="169">
        <f>SUM(D105:D111)</f>
        <v>2689422.8499999996</v>
      </c>
      <c r="E112" s="167"/>
      <c r="F112" s="171"/>
      <c r="G112" s="414"/>
      <c r="H112" s="73"/>
      <c r="I112" s="74"/>
      <c r="J112" s="73"/>
      <c r="K112" s="74"/>
      <c r="L112" s="74"/>
      <c r="M112" s="74"/>
      <c r="N112" s="74"/>
      <c r="O112" s="73"/>
      <c r="P112" s="133"/>
    </row>
    <row r="113" spans="1:16" s="105" customFormat="1" ht="24.75" customHeight="1">
      <c r="A113" s="439">
        <v>12</v>
      </c>
      <c r="B113" s="467" t="s">
        <v>113</v>
      </c>
      <c r="C113" s="468"/>
      <c r="D113" s="468"/>
      <c r="E113" s="468"/>
      <c r="F113" s="468"/>
      <c r="G113" s="468"/>
      <c r="H113" s="468"/>
      <c r="I113" s="468"/>
      <c r="J113" s="469"/>
      <c r="K113" s="463" t="s">
        <v>115</v>
      </c>
      <c r="L113" s="463"/>
      <c r="M113" s="463"/>
      <c r="N113" s="463"/>
      <c r="O113" s="166"/>
      <c r="P113" s="131"/>
    </row>
    <row r="114" spans="1:15" s="381" customFormat="1" ht="81.75" customHeight="1">
      <c r="A114" s="382">
        <v>1</v>
      </c>
      <c r="B114" s="383" t="s">
        <v>116</v>
      </c>
      <c r="C114" s="382">
        <v>1962</v>
      </c>
      <c r="D114" s="384">
        <v>204807.67</v>
      </c>
      <c r="E114" s="384"/>
      <c r="F114" s="399" t="s">
        <v>117</v>
      </c>
      <c r="G114" s="476" t="s">
        <v>114</v>
      </c>
      <c r="H114" s="386">
        <v>679.09</v>
      </c>
      <c r="I114" s="387"/>
      <c r="J114" s="386"/>
      <c r="K114" s="387" t="s">
        <v>340</v>
      </c>
      <c r="L114" s="387" t="s">
        <v>203</v>
      </c>
      <c r="M114" s="387" t="s">
        <v>203</v>
      </c>
      <c r="N114" s="387"/>
      <c r="O114" s="388" t="s">
        <v>235</v>
      </c>
    </row>
    <row r="115" spans="1:15" s="381" customFormat="1" ht="12.75">
      <c r="A115" s="382">
        <v>2</v>
      </c>
      <c r="B115" s="383" t="s">
        <v>118</v>
      </c>
      <c r="C115" s="382">
        <v>1995</v>
      </c>
      <c r="D115" s="384">
        <v>126000</v>
      </c>
      <c r="E115" s="384"/>
      <c r="F115" s="401" t="s">
        <v>119</v>
      </c>
      <c r="G115" s="477"/>
      <c r="H115" s="386">
        <v>288</v>
      </c>
      <c r="I115" s="387"/>
      <c r="J115" s="386"/>
      <c r="K115" s="387" t="s">
        <v>336</v>
      </c>
      <c r="L115" s="387" t="s">
        <v>203</v>
      </c>
      <c r="M115" s="387" t="s">
        <v>203</v>
      </c>
      <c r="N115" s="387"/>
      <c r="O115" s="388" t="s">
        <v>235</v>
      </c>
    </row>
    <row r="116" spans="1:15" s="381" customFormat="1" ht="12.75">
      <c r="A116" s="382">
        <v>3</v>
      </c>
      <c r="B116" s="383" t="s">
        <v>120</v>
      </c>
      <c r="C116" s="382">
        <v>1995</v>
      </c>
      <c r="D116" s="384">
        <v>140500</v>
      </c>
      <c r="E116" s="384"/>
      <c r="F116" s="401"/>
      <c r="G116" s="477"/>
      <c r="H116" s="386"/>
      <c r="I116" s="387"/>
      <c r="J116" s="386"/>
      <c r="K116" s="387" t="s">
        <v>336</v>
      </c>
      <c r="L116" s="387" t="s">
        <v>203</v>
      </c>
      <c r="M116" s="387" t="s">
        <v>203</v>
      </c>
      <c r="N116" s="387"/>
      <c r="O116" s="388" t="s">
        <v>235</v>
      </c>
    </row>
    <row r="117" spans="1:15" s="381" customFormat="1" ht="12.75">
      <c r="A117" s="382">
        <v>4</v>
      </c>
      <c r="B117" s="383" t="s">
        <v>126</v>
      </c>
      <c r="C117" s="382">
        <v>2003</v>
      </c>
      <c r="D117" s="384">
        <v>479454.99</v>
      </c>
      <c r="E117" s="384"/>
      <c r="F117" s="401"/>
      <c r="G117" s="477"/>
      <c r="H117" s="386"/>
      <c r="I117" s="387"/>
      <c r="J117" s="386"/>
      <c r="K117" s="387" t="s">
        <v>203</v>
      </c>
      <c r="L117" s="387" t="s">
        <v>203</v>
      </c>
      <c r="M117" s="387" t="s">
        <v>203</v>
      </c>
      <c r="N117" s="387"/>
      <c r="O117" s="388" t="s">
        <v>235</v>
      </c>
    </row>
    <row r="118" spans="1:15" s="381" customFormat="1" ht="12.75">
      <c r="A118" s="382">
        <v>5</v>
      </c>
      <c r="B118" s="383" t="s">
        <v>127</v>
      </c>
      <c r="C118" s="382">
        <v>1995</v>
      </c>
      <c r="D118" s="384">
        <v>26588.6</v>
      </c>
      <c r="E118" s="384"/>
      <c r="F118" s="401" t="s">
        <v>128</v>
      </c>
      <c r="G118" s="477"/>
      <c r="H118" s="386">
        <v>73.28</v>
      </c>
      <c r="I118" s="387"/>
      <c r="J118" s="386"/>
      <c r="K118" s="387" t="s">
        <v>340</v>
      </c>
      <c r="L118" s="387" t="s">
        <v>203</v>
      </c>
      <c r="M118" s="387" t="s">
        <v>203</v>
      </c>
      <c r="N118" s="387"/>
      <c r="O118" s="388" t="s">
        <v>235</v>
      </c>
    </row>
    <row r="119" spans="1:15" s="381" customFormat="1" ht="12.75">
      <c r="A119" s="382">
        <v>6</v>
      </c>
      <c r="B119" s="383" t="s">
        <v>129</v>
      </c>
      <c r="C119" s="382">
        <v>1995</v>
      </c>
      <c r="D119" s="384">
        <v>15334.92</v>
      </c>
      <c r="E119" s="384"/>
      <c r="F119" s="401"/>
      <c r="G119" s="477"/>
      <c r="H119" s="386">
        <v>17.4</v>
      </c>
      <c r="I119" s="387"/>
      <c r="J119" s="386"/>
      <c r="K119" s="387" t="s">
        <v>203</v>
      </c>
      <c r="L119" s="387" t="s">
        <v>203</v>
      </c>
      <c r="M119" s="387" t="s">
        <v>203</v>
      </c>
      <c r="N119" s="387"/>
      <c r="O119" s="388" t="s">
        <v>235</v>
      </c>
    </row>
    <row r="120" spans="1:15" s="381" customFormat="1" ht="12.75">
      <c r="A120" s="382">
        <v>7</v>
      </c>
      <c r="B120" s="383" t="s">
        <v>130</v>
      </c>
      <c r="C120" s="382">
        <v>1995</v>
      </c>
      <c r="D120" s="384">
        <v>11531.54</v>
      </c>
      <c r="E120" s="384"/>
      <c r="F120" s="401"/>
      <c r="G120" s="477"/>
      <c r="H120" s="386"/>
      <c r="I120" s="387"/>
      <c r="J120" s="386"/>
      <c r="K120" s="387" t="s">
        <v>203</v>
      </c>
      <c r="L120" s="387" t="s">
        <v>203</v>
      </c>
      <c r="M120" s="387" t="s">
        <v>203</v>
      </c>
      <c r="N120" s="387"/>
      <c r="O120" s="388"/>
    </row>
    <row r="121" spans="1:15" s="381" customFormat="1" ht="12.75">
      <c r="A121" s="382">
        <v>8</v>
      </c>
      <c r="B121" s="383" t="s">
        <v>1</v>
      </c>
      <c r="C121" s="382">
        <v>1995</v>
      </c>
      <c r="D121" s="384">
        <v>128981.63</v>
      </c>
      <c r="E121" s="384"/>
      <c r="F121" s="401" t="s">
        <v>128</v>
      </c>
      <c r="G121" s="477"/>
      <c r="H121" s="386">
        <v>31.18</v>
      </c>
      <c r="I121" s="387"/>
      <c r="J121" s="386"/>
      <c r="K121" s="387" t="s">
        <v>340</v>
      </c>
      <c r="L121" s="387" t="s">
        <v>203</v>
      </c>
      <c r="M121" s="387" t="s">
        <v>203</v>
      </c>
      <c r="N121" s="387"/>
      <c r="O121" s="388" t="s">
        <v>235</v>
      </c>
    </row>
    <row r="122" spans="1:15" s="381" customFormat="1" ht="12.75">
      <c r="A122" s="382">
        <v>9</v>
      </c>
      <c r="B122" s="383" t="s">
        <v>1279</v>
      </c>
      <c r="C122" s="382"/>
      <c r="D122" s="384">
        <v>373346</v>
      </c>
      <c r="E122" s="384"/>
      <c r="F122" s="401"/>
      <c r="G122" s="477"/>
      <c r="H122" s="386"/>
      <c r="I122" s="387"/>
      <c r="J122" s="386"/>
      <c r="K122" s="387"/>
      <c r="L122" s="387"/>
      <c r="M122" s="387"/>
      <c r="N122" s="387"/>
      <c r="O122" s="388"/>
    </row>
    <row r="123" spans="1:15" s="381" customFormat="1" ht="12.75">
      <c r="A123" s="382">
        <v>10</v>
      </c>
      <c r="B123" s="383" t="s">
        <v>131</v>
      </c>
      <c r="C123" s="382">
        <v>2014</v>
      </c>
      <c r="D123" s="384">
        <v>127594</v>
      </c>
      <c r="E123" s="384"/>
      <c r="F123" s="401"/>
      <c r="G123" s="477"/>
      <c r="H123" s="386"/>
      <c r="I123" s="387"/>
      <c r="J123" s="386"/>
      <c r="K123" s="387" t="s">
        <v>203</v>
      </c>
      <c r="L123" s="387" t="s">
        <v>203</v>
      </c>
      <c r="M123" s="387" t="s">
        <v>203</v>
      </c>
      <c r="N123" s="387"/>
      <c r="O123" s="388"/>
    </row>
    <row r="124" spans="1:15" s="381" customFormat="1" ht="12.75">
      <c r="A124" s="382">
        <v>11</v>
      </c>
      <c r="B124" s="383" t="s">
        <v>40</v>
      </c>
      <c r="C124" s="382"/>
      <c r="D124" s="384">
        <v>60107.15</v>
      </c>
      <c r="E124" s="384"/>
      <c r="F124" s="401"/>
      <c r="G124" s="478"/>
      <c r="H124" s="386"/>
      <c r="I124" s="387"/>
      <c r="J124" s="386"/>
      <c r="K124" s="387"/>
      <c r="L124" s="387"/>
      <c r="M124" s="387"/>
      <c r="N124" s="387"/>
      <c r="O124" s="388"/>
    </row>
    <row r="125" spans="1:16" s="106" customFormat="1" ht="15.75" customHeight="1">
      <c r="A125" s="308"/>
      <c r="B125" s="19" t="s">
        <v>218</v>
      </c>
      <c r="C125" s="12"/>
      <c r="D125" s="169">
        <f>SUM(D114:D124)</f>
        <v>1694246.5</v>
      </c>
      <c r="E125" s="169"/>
      <c r="F125" s="12"/>
      <c r="G125" s="174"/>
      <c r="H125" s="308"/>
      <c r="I125" s="307"/>
      <c r="J125" s="308"/>
      <c r="K125" s="307"/>
      <c r="L125" s="307"/>
      <c r="M125" s="307"/>
      <c r="N125" s="307"/>
      <c r="O125" s="170"/>
      <c r="P125" s="133"/>
    </row>
    <row r="126" spans="1:16" s="379" customFormat="1" ht="24.75" customHeight="1">
      <c r="A126" s="441">
        <v>13</v>
      </c>
      <c r="B126" s="506" t="s">
        <v>228</v>
      </c>
      <c r="C126" s="507"/>
      <c r="D126" s="507"/>
      <c r="E126" s="507"/>
      <c r="F126" s="507"/>
      <c r="G126" s="507"/>
      <c r="H126" s="507"/>
      <c r="I126" s="507"/>
      <c r="J126" s="508"/>
      <c r="K126" s="509" t="s">
        <v>191</v>
      </c>
      <c r="L126" s="509"/>
      <c r="M126" s="509"/>
      <c r="N126" s="509"/>
      <c r="O126" s="377"/>
      <c r="P126" s="378"/>
    </row>
    <row r="127" spans="1:15" s="381" customFormat="1" ht="94.5" customHeight="1">
      <c r="A127" s="382">
        <v>1</v>
      </c>
      <c r="B127" s="383" t="s">
        <v>137</v>
      </c>
      <c r="C127" s="382">
        <v>1962</v>
      </c>
      <c r="D127" s="384">
        <v>2128416.2</v>
      </c>
      <c r="E127" s="384"/>
      <c r="F127" s="399" t="s">
        <v>138</v>
      </c>
      <c r="G127" s="476" t="s">
        <v>1280</v>
      </c>
      <c r="H127" s="386">
        <v>1886.3</v>
      </c>
      <c r="I127" s="387"/>
      <c r="J127" s="386" t="s">
        <v>336</v>
      </c>
      <c r="K127" s="387" t="s">
        <v>336</v>
      </c>
      <c r="L127" s="387" t="s">
        <v>38</v>
      </c>
      <c r="M127" s="387" t="s">
        <v>203</v>
      </c>
      <c r="N127" s="387"/>
      <c r="O127" s="408" t="s">
        <v>139</v>
      </c>
    </row>
    <row r="128" spans="1:15" s="381" customFormat="1" ht="12.75">
      <c r="A128" s="382">
        <v>2</v>
      </c>
      <c r="B128" s="383" t="s">
        <v>140</v>
      </c>
      <c r="C128" s="382">
        <v>1962</v>
      </c>
      <c r="D128" s="384">
        <v>12633.84</v>
      </c>
      <c r="E128" s="384"/>
      <c r="F128" s="401" t="s">
        <v>141</v>
      </c>
      <c r="G128" s="477"/>
      <c r="H128" s="386">
        <v>152</v>
      </c>
      <c r="I128" s="387"/>
      <c r="J128" s="386" t="s">
        <v>336</v>
      </c>
      <c r="K128" s="387" t="s">
        <v>336</v>
      </c>
      <c r="L128" s="387" t="s">
        <v>38</v>
      </c>
      <c r="M128" s="387" t="s">
        <v>203</v>
      </c>
      <c r="N128" s="387"/>
      <c r="O128" s="408" t="s">
        <v>142</v>
      </c>
    </row>
    <row r="129" spans="1:15" s="381" customFormat="1" ht="25.5">
      <c r="A129" s="382">
        <v>3</v>
      </c>
      <c r="B129" s="383" t="s">
        <v>140</v>
      </c>
      <c r="C129" s="382">
        <v>1962</v>
      </c>
      <c r="D129" s="384">
        <v>17532.41</v>
      </c>
      <c r="E129" s="384"/>
      <c r="F129" s="401" t="s">
        <v>143</v>
      </c>
      <c r="G129" s="477"/>
      <c r="H129" s="386">
        <v>163.62</v>
      </c>
      <c r="I129" s="387" t="s">
        <v>144</v>
      </c>
      <c r="J129" s="386" t="s">
        <v>336</v>
      </c>
      <c r="K129" s="387" t="s">
        <v>336</v>
      </c>
      <c r="L129" s="387" t="s">
        <v>38</v>
      </c>
      <c r="M129" s="387" t="s">
        <v>203</v>
      </c>
      <c r="N129" s="387"/>
      <c r="O129" s="408" t="s">
        <v>142</v>
      </c>
    </row>
    <row r="130" spans="1:15" s="381" customFormat="1" ht="62.25" customHeight="1">
      <c r="A130" s="382">
        <v>4</v>
      </c>
      <c r="B130" s="383" t="s">
        <v>1281</v>
      </c>
      <c r="C130" s="382">
        <v>2001</v>
      </c>
      <c r="D130" s="384">
        <v>345623</v>
      </c>
      <c r="E130" s="384"/>
      <c r="F130" s="401" t="s">
        <v>145</v>
      </c>
      <c r="G130" s="477"/>
      <c r="H130" s="386">
        <v>62.4</v>
      </c>
      <c r="I130" s="387"/>
      <c r="J130" s="386" t="s">
        <v>336</v>
      </c>
      <c r="K130" s="387" t="s">
        <v>203</v>
      </c>
      <c r="L130" s="387" t="s">
        <v>38</v>
      </c>
      <c r="M130" s="387" t="s">
        <v>203</v>
      </c>
      <c r="N130" s="387"/>
      <c r="O130" s="408" t="s">
        <v>146</v>
      </c>
    </row>
    <row r="131" spans="1:15" s="381" customFormat="1" ht="12.75">
      <c r="A131" s="382">
        <v>5</v>
      </c>
      <c r="B131" s="383" t="s">
        <v>1278</v>
      </c>
      <c r="C131" s="382">
        <v>1962</v>
      </c>
      <c r="D131" s="384">
        <v>7513.62</v>
      </c>
      <c r="E131" s="384"/>
      <c r="F131" s="401" t="s">
        <v>147</v>
      </c>
      <c r="G131" s="477"/>
      <c r="H131" s="386"/>
      <c r="I131" s="387"/>
      <c r="J131" s="386"/>
      <c r="K131" s="387" t="s">
        <v>203</v>
      </c>
      <c r="L131" s="387" t="s">
        <v>38</v>
      </c>
      <c r="M131" s="387" t="s">
        <v>203</v>
      </c>
      <c r="N131" s="387"/>
      <c r="O131" s="388"/>
    </row>
    <row r="132" spans="1:15" s="381" customFormat="1" ht="12.75">
      <c r="A132" s="382">
        <v>6</v>
      </c>
      <c r="B132" s="383" t="s">
        <v>148</v>
      </c>
      <c r="C132" s="382">
        <v>2012</v>
      </c>
      <c r="D132" s="384">
        <v>179443.74</v>
      </c>
      <c r="E132" s="384"/>
      <c r="F132" s="401" t="s">
        <v>149</v>
      </c>
      <c r="G132" s="477"/>
      <c r="H132" s="386">
        <v>292.05</v>
      </c>
      <c r="I132" s="387"/>
      <c r="J132" s="386" t="s">
        <v>336</v>
      </c>
      <c r="K132" s="387" t="s">
        <v>203</v>
      </c>
      <c r="L132" s="387" t="s">
        <v>38</v>
      </c>
      <c r="M132" s="387" t="s">
        <v>203</v>
      </c>
      <c r="N132" s="387"/>
      <c r="O132" s="388"/>
    </row>
    <row r="133" spans="1:15" s="381" customFormat="1" ht="58.5" customHeight="1">
      <c r="A133" s="382">
        <v>7</v>
      </c>
      <c r="B133" s="383" t="s">
        <v>497</v>
      </c>
      <c r="C133" s="382">
        <v>2015</v>
      </c>
      <c r="D133" s="384">
        <v>29520</v>
      </c>
      <c r="E133" s="384"/>
      <c r="F133" s="401" t="s">
        <v>145</v>
      </c>
      <c r="G133" s="477"/>
      <c r="H133" s="386"/>
      <c r="I133" s="387"/>
      <c r="J133" s="386"/>
      <c r="K133" s="387"/>
      <c r="L133" s="387"/>
      <c r="M133" s="387"/>
      <c r="N133" s="387"/>
      <c r="O133" s="388"/>
    </row>
    <row r="134" spans="1:15" s="381" customFormat="1" ht="40.5" customHeight="1">
      <c r="A134" s="382">
        <v>8</v>
      </c>
      <c r="B134" s="383" t="s">
        <v>498</v>
      </c>
      <c r="C134" s="382">
        <v>2015</v>
      </c>
      <c r="D134" s="384">
        <v>27675</v>
      </c>
      <c r="E134" s="384"/>
      <c r="F134" s="401" t="s">
        <v>499</v>
      </c>
      <c r="G134" s="477"/>
      <c r="H134" s="386"/>
      <c r="I134" s="387"/>
      <c r="J134" s="386"/>
      <c r="K134" s="387"/>
      <c r="L134" s="387"/>
      <c r="M134" s="387"/>
      <c r="N134" s="387"/>
      <c r="O134" s="388"/>
    </row>
    <row r="135" spans="1:15" s="381" customFormat="1" ht="24">
      <c r="A135" s="382">
        <v>9</v>
      </c>
      <c r="B135" s="383" t="s">
        <v>1241</v>
      </c>
      <c r="C135" s="382">
        <v>2017</v>
      </c>
      <c r="D135" s="384">
        <v>28842.68</v>
      </c>
      <c r="E135" s="384"/>
      <c r="F135" s="401" t="s">
        <v>1242</v>
      </c>
      <c r="G135" s="478"/>
      <c r="H135" s="386"/>
      <c r="I135" s="387"/>
      <c r="J135" s="386" t="s">
        <v>336</v>
      </c>
      <c r="K135" s="387"/>
      <c r="L135" s="387"/>
      <c r="M135" s="387"/>
      <c r="N135" s="387" t="s">
        <v>336</v>
      </c>
      <c r="O135" s="388"/>
    </row>
    <row r="136" spans="1:15" ht="18.75" customHeight="1">
      <c r="A136" s="12"/>
      <c r="B136" s="19" t="s">
        <v>218</v>
      </c>
      <c r="C136" s="12"/>
      <c r="D136" s="169">
        <f>SUM(D127:D135)</f>
        <v>2777200.4900000007</v>
      </c>
      <c r="E136" s="169"/>
      <c r="F136" s="12"/>
      <c r="G136" s="12"/>
      <c r="H136" s="308"/>
      <c r="I136" s="307"/>
      <c r="J136" s="308"/>
      <c r="K136" s="307"/>
      <c r="L136" s="307"/>
      <c r="M136" s="307"/>
      <c r="N136" s="307"/>
      <c r="O136" s="170"/>
    </row>
    <row r="137" spans="1:16" s="105" customFormat="1" ht="27" customHeight="1">
      <c r="A137" s="439">
        <v>14</v>
      </c>
      <c r="B137" s="467" t="s">
        <v>886</v>
      </c>
      <c r="C137" s="468"/>
      <c r="D137" s="468"/>
      <c r="E137" s="468"/>
      <c r="F137" s="468"/>
      <c r="G137" s="468"/>
      <c r="H137" s="468"/>
      <c r="I137" s="468"/>
      <c r="J137" s="469"/>
      <c r="K137" s="463" t="s">
        <v>887</v>
      </c>
      <c r="L137" s="463"/>
      <c r="M137" s="463"/>
      <c r="N137" s="463"/>
      <c r="O137" s="166"/>
      <c r="P137" s="131"/>
    </row>
    <row r="138" spans="1:15" s="381" customFormat="1" ht="39.75" customHeight="1">
      <c r="A138" s="382">
        <v>1</v>
      </c>
      <c r="B138" s="383" t="s">
        <v>154</v>
      </c>
      <c r="C138" s="382">
        <v>1956</v>
      </c>
      <c r="D138" s="384">
        <v>893398.48</v>
      </c>
      <c r="E138" s="384"/>
      <c r="F138" s="399" t="s">
        <v>155</v>
      </c>
      <c r="G138" s="476" t="s">
        <v>652</v>
      </c>
      <c r="H138" s="386"/>
      <c r="I138" s="387"/>
      <c r="J138" s="386"/>
      <c r="K138" s="387" t="s">
        <v>203</v>
      </c>
      <c r="L138" s="387" t="s">
        <v>203</v>
      </c>
      <c r="M138" s="387" t="s">
        <v>203</v>
      </c>
      <c r="N138" s="387"/>
      <c r="O138" s="388"/>
    </row>
    <row r="139" spans="1:15" s="381" customFormat="1" ht="12.75">
      <c r="A139" s="382">
        <v>2</v>
      </c>
      <c r="B139" s="383" t="s">
        <v>156</v>
      </c>
      <c r="C139" s="382">
        <v>1999</v>
      </c>
      <c r="D139" s="384">
        <v>2029284</v>
      </c>
      <c r="E139" s="384"/>
      <c r="F139" s="401" t="s">
        <v>157</v>
      </c>
      <c r="G139" s="477"/>
      <c r="H139" s="386"/>
      <c r="I139" s="387"/>
      <c r="J139" s="386"/>
      <c r="K139" s="387" t="s">
        <v>203</v>
      </c>
      <c r="L139" s="387" t="s">
        <v>203</v>
      </c>
      <c r="M139" s="387" t="s">
        <v>203</v>
      </c>
      <c r="N139" s="387"/>
      <c r="O139" s="388"/>
    </row>
    <row r="140" spans="1:15" s="381" customFormat="1" ht="12.75">
      <c r="A140" s="382">
        <v>3</v>
      </c>
      <c r="B140" s="383" t="s">
        <v>1282</v>
      </c>
      <c r="C140" s="382"/>
      <c r="D140" s="384">
        <v>14780.8</v>
      </c>
      <c r="E140" s="384"/>
      <c r="F140" s="401"/>
      <c r="G140" s="477"/>
      <c r="H140" s="386"/>
      <c r="I140" s="387"/>
      <c r="J140" s="386"/>
      <c r="K140" s="387"/>
      <c r="L140" s="387"/>
      <c r="M140" s="387"/>
      <c r="N140" s="387"/>
      <c r="O140" s="388"/>
    </row>
    <row r="141" spans="1:15" ht="15">
      <c r="A141" s="308"/>
      <c r="B141" s="175" t="s">
        <v>218</v>
      </c>
      <c r="C141" s="175"/>
      <c r="D141" s="169">
        <f>SUM(D138:D140)</f>
        <v>2937463.28</v>
      </c>
      <c r="E141" s="169"/>
      <c r="F141" s="12"/>
      <c r="G141" s="12"/>
      <c r="H141" s="308"/>
      <c r="I141" s="307"/>
      <c r="J141" s="308"/>
      <c r="K141" s="307"/>
      <c r="L141" s="307"/>
      <c r="M141" s="307"/>
      <c r="N141" s="307"/>
      <c r="O141" s="170"/>
    </row>
    <row r="142" spans="1:16" s="105" customFormat="1" ht="25.5" customHeight="1">
      <c r="A142" s="439">
        <v>15</v>
      </c>
      <c r="B142" s="467" t="s">
        <v>1316</v>
      </c>
      <c r="C142" s="468"/>
      <c r="D142" s="468"/>
      <c r="E142" s="468"/>
      <c r="F142" s="468"/>
      <c r="G142" s="468"/>
      <c r="H142" s="468"/>
      <c r="I142" s="468"/>
      <c r="J142" s="469"/>
      <c r="K142" s="463" t="s">
        <v>177</v>
      </c>
      <c r="L142" s="463"/>
      <c r="M142" s="463"/>
      <c r="N142" s="463"/>
      <c r="O142" s="166"/>
      <c r="P142" s="131"/>
    </row>
    <row r="143" spans="1:15" ht="62.25" customHeight="1">
      <c r="A143" s="305">
        <v>1</v>
      </c>
      <c r="B143" s="88" t="s">
        <v>178</v>
      </c>
      <c r="C143" s="305"/>
      <c r="D143" s="176"/>
      <c r="E143" s="167"/>
      <c r="F143" s="171" t="s">
        <v>179</v>
      </c>
      <c r="G143" s="305" t="s">
        <v>180</v>
      </c>
      <c r="H143" s="73">
        <v>103</v>
      </c>
      <c r="I143" s="74"/>
      <c r="J143" s="73"/>
      <c r="K143" s="74" t="s">
        <v>340</v>
      </c>
      <c r="L143" s="74"/>
      <c r="M143" s="74"/>
      <c r="N143" s="74"/>
      <c r="O143" s="108"/>
    </row>
    <row r="144" spans="1:15" ht="62.25" customHeight="1">
      <c r="A144" s="305">
        <v>2</v>
      </c>
      <c r="B144" s="88" t="s">
        <v>181</v>
      </c>
      <c r="C144" s="305"/>
      <c r="D144" s="176"/>
      <c r="E144" s="167"/>
      <c r="F144" s="171" t="s">
        <v>182</v>
      </c>
      <c r="G144" s="75" t="s">
        <v>0</v>
      </c>
      <c r="H144" s="73">
        <v>37</v>
      </c>
      <c r="I144" s="74"/>
      <c r="J144" s="73"/>
      <c r="K144" s="74" t="s">
        <v>340</v>
      </c>
      <c r="L144" s="74"/>
      <c r="M144" s="74"/>
      <c r="N144" s="74"/>
      <c r="O144" s="108"/>
    </row>
    <row r="145" spans="1:15" ht="62.25" customHeight="1">
      <c r="A145" s="305">
        <v>3</v>
      </c>
      <c r="B145" s="88" t="s">
        <v>183</v>
      </c>
      <c r="C145" s="305"/>
      <c r="D145" s="176"/>
      <c r="E145" s="167"/>
      <c r="F145" s="171" t="s">
        <v>184</v>
      </c>
      <c r="G145" s="305" t="s">
        <v>185</v>
      </c>
      <c r="H145" s="73">
        <v>40</v>
      </c>
      <c r="I145" s="74"/>
      <c r="J145" s="73"/>
      <c r="K145" s="74" t="s">
        <v>340</v>
      </c>
      <c r="L145" s="74"/>
      <c r="M145" s="74"/>
      <c r="N145" s="74"/>
      <c r="O145" s="108"/>
    </row>
    <row r="146" spans="1:16" s="178" customFormat="1" ht="34.5" customHeight="1">
      <c r="A146" s="437">
        <v>16</v>
      </c>
      <c r="B146" s="474" t="s">
        <v>1321</v>
      </c>
      <c r="C146" s="474"/>
      <c r="D146" s="474"/>
      <c r="E146" s="474"/>
      <c r="F146" s="474"/>
      <c r="G146" s="474"/>
      <c r="H146" s="474"/>
      <c r="I146" s="474"/>
      <c r="J146" s="474"/>
      <c r="K146" s="475" t="s">
        <v>1113</v>
      </c>
      <c r="L146" s="475"/>
      <c r="M146" s="475"/>
      <c r="N146" s="475"/>
      <c r="O146" s="127"/>
      <c r="P146" s="177"/>
    </row>
    <row r="147" spans="1:16" s="406" customFormat="1" ht="61.5" customHeight="1">
      <c r="A147" s="21">
        <v>1</v>
      </c>
      <c r="B147" s="419" t="s">
        <v>1114</v>
      </c>
      <c r="C147" s="420">
        <v>1930</v>
      </c>
      <c r="D147" s="421">
        <v>120000</v>
      </c>
      <c r="E147" s="421"/>
      <c r="F147" s="422" t="s">
        <v>1115</v>
      </c>
      <c r="G147" s="21" t="s">
        <v>1116</v>
      </c>
      <c r="H147" s="416">
        <v>458.42</v>
      </c>
      <c r="I147" s="415" t="s">
        <v>1117</v>
      </c>
      <c r="J147" s="416"/>
      <c r="K147" s="415" t="s">
        <v>336</v>
      </c>
      <c r="L147" s="415"/>
      <c r="M147" s="415"/>
      <c r="N147" s="415"/>
      <c r="O147" s="423" t="s">
        <v>235</v>
      </c>
      <c r="P147" s="424"/>
    </row>
    <row r="148" spans="1:16" s="406" customFormat="1" ht="18" customHeight="1">
      <c r="A148" s="21">
        <v>2</v>
      </c>
      <c r="B148" s="425" t="s">
        <v>1118</v>
      </c>
      <c r="C148" s="21" t="s">
        <v>1119</v>
      </c>
      <c r="D148" s="426">
        <v>77016</v>
      </c>
      <c r="E148" s="426"/>
      <c r="F148" s="21" t="s">
        <v>1117</v>
      </c>
      <c r="G148" s="21" t="s">
        <v>1118</v>
      </c>
      <c r="H148" s="416"/>
      <c r="I148" s="415" t="s">
        <v>1117</v>
      </c>
      <c r="J148" s="416" t="s">
        <v>1120</v>
      </c>
      <c r="K148" s="415" t="s">
        <v>336</v>
      </c>
      <c r="L148" s="415"/>
      <c r="M148" s="415"/>
      <c r="N148" s="415"/>
      <c r="O148" s="423" t="s">
        <v>235</v>
      </c>
      <c r="P148" s="424"/>
    </row>
    <row r="149" spans="1:16" s="406" customFormat="1" ht="18" customHeight="1">
      <c r="A149" s="416">
        <v>3</v>
      </c>
      <c r="B149" s="425" t="s">
        <v>1121</v>
      </c>
      <c r="C149" s="21" t="s">
        <v>1119</v>
      </c>
      <c r="D149" s="426">
        <v>34163</v>
      </c>
      <c r="E149" s="426"/>
      <c r="F149" s="21" t="s">
        <v>1117</v>
      </c>
      <c r="G149" s="21" t="s">
        <v>1118</v>
      </c>
      <c r="H149" s="416"/>
      <c r="I149" s="415" t="s">
        <v>1117</v>
      </c>
      <c r="J149" s="416" t="s">
        <v>1120</v>
      </c>
      <c r="K149" s="415" t="s">
        <v>336</v>
      </c>
      <c r="L149" s="415"/>
      <c r="M149" s="415"/>
      <c r="N149" s="415"/>
      <c r="O149" s="423" t="s">
        <v>235</v>
      </c>
      <c r="P149" s="424"/>
    </row>
    <row r="150" spans="1:16" s="406" customFormat="1" ht="18" customHeight="1">
      <c r="A150" s="416">
        <v>4</v>
      </c>
      <c r="B150" s="425" t="s">
        <v>1122</v>
      </c>
      <c r="C150" s="21">
        <v>1882</v>
      </c>
      <c r="D150" s="426">
        <v>58389</v>
      </c>
      <c r="E150" s="426"/>
      <c r="F150" s="21" t="s">
        <v>1117</v>
      </c>
      <c r="G150" s="21" t="s">
        <v>1122</v>
      </c>
      <c r="H150" s="416">
        <v>225.95</v>
      </c>
      <c r="I150" s="415" t="s">
        <v>1117</v>
      </c>
      <c r="J150" s="416" t="s">
        <v>1120</v>
      </c>
      <c r="K150" s="415" t="s">
        <v>336</v>
      </c>
      <c r="L150" s="415"/>
      <c r="M150" s="415"/>
      <c r="N150" s="415"/>
      <c r="O150" s="423" t="s">
        <v>235</v>
      </c>
      <c r="P150" s="424"/>
    </row>
    <row r="151" spans="1:16" s="406" customFormat="1" ht="18" customHeight="1">
      <c r="A151" s="21">
        <v>5</v>
      </c>
      <c r="B151" s="425" t="s">
        <v>1123</v>
      </c>
      <c r="C151" s="21">
        <v>1928</v>
      </c>
      <c r="D151" s="426">
        <v>21058</v>
      </c>
      <c r="E151" s="426"/>
      <c r="F151" s="21" t="s">
        <v>1117</v>
      </c>
      <c r="G151" s="21" t="s">
        <v>1123</v>
      </c>
      <c r="H151" s="416">
        <v>151.37</v>
      </c>
      <c r="I151" s="415" t="s">
        <v>1117</v>
      </c>
      <c r="J151" s="416" t="s">
        <v>1120</v>
      </c>
      <c r="K151" s="415" t="s">
        <v>336</v>
      </c>
      <c r="L151" s="415"/>
      <c r="M151" s="415"/>
      <c r="N151" s="415"/>
      <c r="O151" s="423" t="s">
        <v>235</v>
      </c>
      <c r="P151" s="424"/>
    </row>
    <row r="152" spans="1:16" s="406" customFormat="1" ht="18" customHeight="1">
      <c r="A152" s="416">
        <v>6</v>
      </c>
      <c r="B152" s="425" t="s">
        <v>1124</v>
      </c>
      <c r="C152" s="21" t="s">
        <v>1119</v>
      </c>
      <c r="D152" s="426">
        <v>37712</v>
      </c>
      <c r="E152" s="426"/>
      <c r="F152" s="21" t="s">
        <v>1117</v>
      </c>
      <c r="G152" s="21" t="s">
        <v>1124</v>
      </c>
      <c r="H152" s="416">
        <v>131.86</v>
      </c>
      <c r="I152" s="415" t="s">
        <v>1117</v>
      </c>
      <c r="J152" s="416" t="s">
        <v>1120</v>
      </c>
      <c r="K152" s="415" t="s">
        <v>336</v>
      </c>
      <c r="L152" s="415"/>
      <c r="M152" s="415"/>
      <c r="N152" s="415"/>
      <c r="O152" s="423" t="s">
        <v>235</v>
      </c>
      <c r="P152" s="424"/>
    </row>
    <row r="153" spans="1:16" s="406" customFormat="1" ht="18" customHeight="1">
      <c r="A153" s="416">
        <v>7</v>
      </c>
      <c r="B153" s="425" t="s">
        <v>1125</v>
      </c>
      <c r="C153" s="21">
        <v>1879</v>
      </c>
      <c r="D153" s="426">
        <v>67166</v>
      </c>
      <c r="E153" s="426"/>
      <c r="F153" s="21" t="s">
        <v>1117</v>
      </c>
      <c r="G153" s="21" t="s">
        <v>1125</v>
      </c>
      <c r="H153" s="416">
        <v>257.31</v>
      </c>
      <c r="I153" s="415" t="s">
        <v>1117</v>
      </c>
      <c r="J153" s="416" t="s">
        <v>1120</v>
      </c>
      <c r="K153" s="415" t="s">
        <v>336</v>
      </c>
      <c r="L153" s="415"/>
      <c r="M153" s="415"/>
      <c r="N153" s="415"/>
      <c r="O153" s="423" t="s">
        <v>235</v>
      </c>
      <c r="P153" s="424"/>
    </row>
    <row r="154" spans="1:16" s="406" customFormat="1" ht="18" customHeight="1">
      <c r="A154" s="21">
        <v>8</v>
      </c>
      <c r="B154" s="425" t="s">
        <v>1126</v>
      </c>
      <c r="C154" s="21">
        <v>1936</v>
      </c>
      <c r="D154" s="426">
        <v>60927</v>
      </c>
      <c r="E154" s="426"/>
      <c r="F154" s="21" t="s">
        <v>1117</v>
      </c>
      <c r="G154" s="21" t="s">
        <v>1126</v>
      </c>
      <c r="H154" s="416">
        <v>124.74</v>
      </c>
      <c r="I154" s="415" t="s">
        <v>1117</v>
      </c>
      <c r="J154" s="416" t="s">
        <v>1120</v>
      </c>
      <c r="K154" s="415" t="s">
        <v>336</v>
      </c>
      <c r="L154" s="415"/>
      <c r="M154" s="415"/>
      <c r="N154" s="415"/>
      <c r="O154" s="423" t="s">
        <v>256</v>
      </c>
      <c r="P154" s="424"/>
    </row>
    <row r="155" spans="1:16" s="406" customFormat="1" ht="18" customHeight="1">
      <c r="A155" s="416">
        <v>9</v>
      </c>
      <c r="B155" s="425" t="s">
        <v>1127</v>
      </c>
      <c r="C155" s="21">
        <v>1876</v>
      </c>
      <c r="D155" s="426">
        <v>62113</v>
      </c>
      <c r="E155" s="426"/>
      <c r="F155" s="21" t="s">
        <v>1117</v>
      </c>
      <c r="G155" s="21" t="s">
        <v>1127</v>
      </c>
      <c r="H155" s="416">
        <v>155.17</v>
      </c>
      <c r="I155" s="415" t="s">
        <v>1117</v>
      </c>
      <c r="J155" s="416" t="s">
        <v>1120</v>
      </c>
      <c r="K155" s="415" t="s">
        <v>336</v>
      </c>
      <c r="L155" s="415"/>
      <c r="M155" s="415"/>
      <c r="N155" s="415"/>
      <c r="O155" s="423" t="s">
        <v>256</v>
      </c>
      <c r="P155" s="424"/>
    </row>
    <row r="156" spans="1:16" s="406" customFormat="1" ht="18" customHeight="1">
      <c r="A156" s="416">
        <v>10</v>
      </c>
      <c r="B156" s="425" t="s">
        <v>1128</v>
      </c>
      <c r="C156" s="21">
        <v>1880</v>
      </c>
      <c r="D156" s="426">
        <v>54231</v>
      </c>
      <c r="E156" s="426"/>
      <c r="F156" s="21" t="s">
        <v>1117</v>
      </c>
      <c r="G156" s="21" t="s">
        <v>1128</v>
      </c>
      <c r="H156" s="416">
        <v>171.19</v>
      </c>
      <c r="I156" s="415" t="s">
        <v>1117</v>
      </c>
      <c r="J156" s="416" t="s">
        <v>1120</v>
      </c>
      <c r="K156" s="415" t="s">
        <v>336</v>
      </c>
      <c r="L156" s="415"/>
      <c r="M156" s="415"/>
      <c r="N156" s="415"/>
      <c r="O156" s="423" t="s">
        <v>235</v>
      </c>
      <c r="P156" s="424"/>
    </row>
    <row r="157" spans="1:16" s="406" customFormat="1" ht="18" customHeight="1">
      <c r="A157" s="21">
        <v>11</v>
      </c>
      <c r="B157" s="425" t="s">
        <v>1129</v>
      </c>
      <c r="C157" s="21">
        <v>1914</v>
      </c>
      <c r="D157" s="426">
        <v>38829</v>
      </c>
      <c r="E157" s="426"/>
      <c r="F157" s="21" t="s">
        <v>1117</v>
      </c>
      <c r="G157" s="21" t="s">
        <v>1129</v>
      </c>
      <c r="H157" s="416">
        <v>165.76</v>
      </c>
      <c r="I157" s="415" t="s">
        <v>1117</v>
      </c>
      <c r="J157" s="416" t="s">
        <v>1120</v>
      </c>
      <c r="K157" s="415" t="s">
        <v>336</v>
      </c>
      <c r="L157" s="415"/>
      <c r="M157" s="415"/>
      <c r="N157" s="415"/>
      <c r="O157" s="423" t="s">
        <v>235</v>
      </c>
      <c r="P157" s="424"/>
    </row>
    <row r="158" spans="1:16" s="406" customFormat="1" ht="18" customHeight="1">
      <c r="A158" s="416">
        <v>12</v>
      </c>
      <c r="B158" s="425" t="s">
        <v>1130</v>
      </c>
      <c r="C158" s="21">
        <v>1910</v>
      </c>
      <c r="D158" s="426">
        <v>20740</v>
      </c>
      <c r="E158" s="426"/>
      <c r="F158" s="21" t="s">
        <v>1117</v>
      </c>
      <c r="G158" s="21" t="s">
        <v>1130</v>
      </c>
      <c r="H158" s="416">
        <v>58.97</v>
      </c>
      <c r="I158" s="415" t="s">
        <v>1117</v>
      </c>
      <c r="J158" s="416" t="s">
        <v>1120</v>
      </c>
      <c r="K158" s="415" t="s">
        <v>336</v>
      </c>
      <c r="L158" s="415"/>
      <c r="M158" s="415"/>
      <c r="N158" s="415"/>
      <c r="O158" s="423" t="s">
        <v>235</v>
      </c>
      <c r="P158" s="424"/>
    </row>
    <row r="159" spans="1:16" s="406" customFormat="1" ht="18" customHeight="1">
      <c r="A159" s="416">
        <v>13</v>
      </c>
      <c r="B159" s="425" t="s">
        <v>1131</v>
      </c>
      <c r="C159" s="21">
        <v>1909</v>
      </c>
      <c r="D159" s="426">
        <v>65975</v>
      </c>
      <c r="E159" s="426"/>
      <c r="F159" s="21" t="s">
        <v>1117</v>
      </c>
      <c r="G159" s="21" t="s">
        <v>1131</v>
      </c>
      <c r="H159" s="416">
        <v>142.45</v>
      </c>
      <c r="I159" s="415" t="s">
        <v>1117</v>
      </c>
      <c r="J159" s="416" t="s">
        <v>1120</v>
      </c>
      <c r="K159" s="415" t="s">
        <v>336</v>
      </c>
      <c r="L159" s="415"/>
      <c r="M159" s="415"/>
      <c r="N159" s="415"/>
      <c r="O159" s="423" t="s">
        <v>235</v>
      </c>
      <c r="P159" s="424"/>
    </row>
    <row r="160" spans="1:16" s="406" customFormat="1" ht="18" customHeight="1">
      <c r="A160" s="21">
        <v>14</v>
      </c>
      <c r="B160" s="425" t="s">
        <v>1132</v>
      </c>
      <c r="C160" s="21">
        <v>1934</v>
      </c>
      <c r="D160" s="426">
        <v>14252</v>
      </c>
      <c r="E160" s="426"/>
      <c r="F160" s="21" t="s">
        <v>1117</v>
      </c>
      <c r="G160" s="21" t="s">
        <v>1132</v>
      </c>
      <c r="H160" s="416">
        <v>69.22</v>
      </c>
      <c r="I160" s="415" t="s">
        <v>1117</v>
      </c>
      <c r="J160" s="416" t="s">
        <v>1120</v>
      </c>
      <c r="K160" s="415"/>
      <c r="L160" s="415" t="s">
        <v>340</v>
      </c>
      <c r="M160" s="415"/>
      <c r="N160" s="415"/>
      <c r="O160" s="423" t="s">
        <v>235</v>
      </c>
      <c r="P160" s="424"/>
    </row>
    <row r="161" spans="1:16" s="406" customFormat="1" ht="18" customHeight="1">
      <c r="A161" s="416">
        <v>15</v>
      </c>
      <c r="B161" s="425" t="s">
        <v>1133</v>
      </c>
      <c r="C161" s="21">
        <v>1920</v>
      </c>
      <c r="D161" s="426">
        <v>16074</v>
      </c>
      <c r="E161" s="426"/>
      <c r="F161" s="21" t="s">
        <v>1117</v>
      </c>
      <c r="G161" s="21" t="s">
        <v>1133</v>
      </c>
      <c r="H161" s="416">
        <v>69.9</v>
      </c>
      <c r="I161" s="415" t="s">
        <v>1117</v>
      </c>
      <c r="J161" s="416" t="s">
        <v>1120</v>
      </c>
      <c r="K161" s="415"/>
      <c r="L161" s="416" t="s">
        <v>340</v>
      </c>
      <c r="M161" s="416"/>
      <c r="N161" s="416"/>
      <c r="O161" s="423" t="s">
        <v>235</v>
      </c>
      <c r="P161" s="424"/>
    </row>
    <row r="162" spans="1:16" s="381" customFormat="1" ht="18" customHeight="1">
      <c r="A162" s="416">
        <v>16</v>
      </c>
      <c r="B162" s="425" t="s">
        <v>1134</v>
      </c>
      <c r="C162" s="21">
        <v>1923</v>
      </c>
      <c r="D162" s="426">
        <v>49220</v>
      </c>
      <c r="E162" s="426"/>
      <c r="F162" s="21" t="s">
        <v>1117</v>
      </c>
      <c r="G162" s="21" t="s">
        <v>1134</v>
      </c>
      <c r="H162" s="427" t="s">
        <v>1135</v>
      </c>
      <c r="I162" s="428" t="s">
        <v>1117</v>
      </c>
      <c r="J162" s="416" t="s">
        <v>1120</v>
      </c>
      <c r="K162" s="415" t="s">
        <v>336</v>
      </c>
      <c r="L162" s="420"/>
      <c r="M162" s="420"/>
      <c r="N162" s="420"/>
      <c r="O162" s="429" t="s">
        <v>235</v>
      </c>
      <c r="P162" s="430"/>
    </row>
    <row r="163" spans="1:16" s="381" customFormat="1" ht="18" customHeight="1">
      <c r="A163" s="21">
        <v>17</v>
      </c>
      <c r="B163" s="425" t="s">
        <v>1136</v>
      </c>
      <c r="C163" s="21">
        <v>1924</v>
      </c>
      <c r="D163" s="426">
        <v>139901</v>
      </c>
      <c r="E163" s="426"/>
      <c r="F163" s="21" t="s">
        <v>1117</v>
      </c>
      <c r="G163" s="21" t="s">
        <v>1136</v>
      </c>
      <c r="H163" s="427" t="s">
        <v>1137</v>
      </c>
      <c r="I163" s="428" t="s">
        <v>1117</v>
      </c>
      <c r="J163" s="416" t="s">
        <v>1120</v>
      </c>
      <c r="K163" s="415" t="s">
        <v>336</v>
      </c>
      <c r="L163" s="420"/>
      <c r="M163" s="420"/>
      <c r="N163" s="420"/>
      <c r="O163" s="429" t="s">
        <v>235</v>
      </c>
      <c r="P163" s="430"/>
    </row>
    <row r="164" spans="1:16" s="381" customFormat="1" ht="18" customHeight="1">
      <c r="A164" s="416">
        <v>18</v>
      </c>
      <c r="B164" s="425" t="s">
        <v>1138</v>
      </c>
      <c r="C164" s="21">
        <v>1927</v>
      </c>
      <c r="D164" s="426">
        <v>108672</v>
      </c>
      <c r="E164" s="426"/>
      <c r="F164" s="21" t="s">
        <v>1117</v>
      </c>
      <c r="G164" s="21" t="s">
        <v>1139</v>
      </c>
      <c r="H164" s="427" t="s">
        <v>1140</v>
      </c>
      <c r="I164" s="428" t="s">
        <v>1117</v>
      </c>
      <c r="J164" s="416" t="s">
        <v>1120</v>
      </c>
      <c r="K164" s="415" t="s">
        <v>336</v>
      </c>
      <c r="L164" s="420"/>
      <c r="M164" s="420"/>
      <c r="N164" s="420"/>
      <c r="O164" s="429" t="s">
        <v>256</v>
      </c>
      <c r="P164" s="430"/>
    </row>
    <row r="165" spans="1:16" s="381" customFormat="1" ht="18" customHeight="1">
      <c r="A165" s="416">
        <v>19</v>
      </c>
      <c r="B165" s="425" t="s">
        <v>1141</v>
      </c>
      <c r="C165" s="21">
        <v>1921</v>
      </c>
      <c r="D165" s="426">
        <v>49123</v>
      </c>
      <c r="E165" s="426"/>
      <c r="F165" s="21" t="s">
        <v>1117</v>
      </c>
      <c r="G165" s="21" t="s">
        <v>1141</v>
      </c>
      <c r="H165" s="427" t="s">
        <v>1142</v>
      </c>
      <c r="I165" s="428" t="s">
        <v>1117</v>
      </c>
      <c r="J165" s="416" t="s">
        <v>1120</v>
      </c>
      <c r="K165" s="415" t="s">
        <v>336</v>
      </c>
      <c r="L165" s="420"/>
      <c r="M165" s="420"/>
      <c r="N165" s="420"/>
      <c r="O165" s="429" t="s">
        <v>235</v>
      </c>
      <c r="P165" s="430"/>
    </row>
    <row r="166" spans="1:16" s="381" customFormat="1" ht="18" customHeight="1">
      <c r="A166" s="21">
        <v>20</v>
      </c>
      <c r="B166" s="425" t="s">
        <v>1143</v>
      </c>
      <c r="C166" s="21">
        <v>1882</v>
      </c>
      <c r="D166" s="426">
        <v>34670</v>
      </c>
      <c r="E166" s="426"/>
      <c r="F166" s="21" t="s">
        <v>1117</v>
      </c>
      <c r="G166" s="21" t="s">
        <v>1143</v>
      </c>
      <c r="H166" s="427" t="s">
        <v>1144</v>
      </c>
      <c r="I166" s="428" t="s">
        <v>1117</v>
      </c>
      <c r="J166" s="416" t="s">
        <v>1120</v>
      </c>
      <c r="K166" s="415" t="s">
        <v>336</v>
      </c>
      <c r="L166" s="420"/>
      <c r="M166" s="420"/>
      <c r="N166" s="420"/>
      <c r="O166" s="429" t="s">
        <v>235</v>
      </c>
      <c r="P166" s="430"/>
    </row>
    <row r="167" spans="1:16" s="381" customFormat="1" ht="18" customHeight="1">
      <c r="A167" s="416">
        <v>21</v>
      </c>
      <c r="B167" s="425" t="s">
        <v>1145</v>
      </c>
      <c r="C167" s="21">
        <v>1887</v>
      </c>
      <c r="D167" s="426">
        <v>23101</v>
      </c>
      <c r="E167" s="426"/>
      <c r="F167" s="21" t="s">
        <v>1117</v>
      </c>
      <c r="G167" s="21" t="s">
        <v>1146</v>
      </c>
      <c r="H167" s="427" t="s">
        <v>1147</v>
      </c>
      <c r="I167" s="428" t="s">
        <v>1117</v>
      </c>
      <c r="J167" s="416" t="s">
        <v>1120</v>
      </c>
      <c r="K167" s="415" t="s">
        <v>336</v>
      </c>
      <c r="L167" s="420"/>
      <c r="M167" s="420"/>
      <c r="N167" s="420"/>
      <c r="O167" s="429" t="s">
        <v>235</v>
      </c>
      <c r="P167" s="430"/>
    </row>
    <row r="168" spans="1:16" s="381" customFormat="1" ht="18" customHeight="1">
      <c r="A168" s="416">
        <v>22</v>
      </c>
      <c r="B168" s="425" t="s">
        <v>1148</v>
      </c>
      <c r="C168" s="21" t="s">
        <v>1119</v>
      </c>
      <c r="D168" s="426">
        <v>48239.76</v>
      </c>
      <c r="E168" s="426"/>
      <c r="F168" s="21" t="s">
        <v>1117</v>
      </c>
      <c r="G168" s="21" t="s">
        <v>1148</v>
      </c>
      <c r="H168" s="427" t="s">
        <v>1149</v>
      </c>
      <c r="I168" s="428" t="s">
        <v>1117</v>
      </c>
      <c r="J168" s="416" t="s">
        <v>1120</v>
      </c>
      <c r="K168" s="415" t="s">
        <v>336</v>
      </c>
      <c r="L168" s="420"/>
      <c r="M168" s="420"/>
      <c r="N168" s="420"/>
      <c r="O168" s="429" t="s">
        <v>235</v>
      </c>
      <c r="P168" s="430"/>
    </row>
    <row r="169" spans="1:16" s="381" customFormat="1" ht="18" customHeight="1">
      <c r="A169" s="21">
        <v>23</v>
      </c>
      <c r="B169" s="425" t="s">
        <v>1150</v>
      </c>
      <c r="C169" s="21">
        <v>1960</v>
      </c>
      <c r="D169" s="426">
        <v>107642</v>
      </c>
      <c r="E169" s="426"/>
      <c r="F169" s="21" t="s">
        <v>1117</v>
      </c>
      <c r="G169" s="21" t="s">
        <v>1150</v>
      </c>
      <c r="H169" s="427" t="s">
        <v>1151</v>
      </c>
      <c r="I169" s="428" t="s">
        <v>1117</v>
      </c>
      <c r="J169" s="416" t="s">
        <v>1120</v>
      </c>
      <c r="K169" s="415" t="s">
        <v>336</v>
      </c>
      <c r="L169" s="420"/>
      <c r="M169" s="420"/>
      <c r="N169" s="420"/>
      <c r="O169" s="429" t="s">
        <v>235</v>
      </c>
      <c r="P169" s="430"/>
    </row>
    <row r="170" spans="1:16" s="381" customFormat="1" ht="18" customHeight="1">
      <c r="A170" s="416">
        <v>24</v>
      </c>
      <c r="B170" s="425" t="s">
        <v>1152</v>
      </c>
      <c r="C170" s="21">
        <v>1910</v>
      </c>
      <c r="D170" s="426">
        <v>28036</v>
      </c>
      <c r="E170" s="426"/>
      <c r="F170" s="431" t="s">
        <v>1117</v>
      </c>
      <c r="G170" s="21" t="s">
        <v>1152</v>
      </c>
      <c r="H170" s="427" t="s">
        <v>1153</v>
      </c>
      <c r="I170" s="428" t="s">
        <v>1117</v>
      </c>
      <c r="J170" s="416" t="s">
        <v>1120</v>
      </c>
      <c r="K170" s="415" t="s">
        <v>336</v>
      </c>
      <c r="L170" s="420"/>
      <c r="M170" s="420"/>
      <c r="N170" s="420"/>
      <c r="O170" s="429" t="s">
        <v>235</v>
      </c>
      <c r="P170" s="430"/>
    </row>
    <row r="171" spans="1:16" s="381" customFormat="1" ht="18" customHeight="1">
      <c r="A171" s="416">
        <v>25</v>
      </c>
      <c r="B171" s="425" t="s">
        <v>1283</v>
      </c>
      <c r="C171" s="21" t="s">
        <v>1119</v>
      </c>
      <c r="D171" s="426">
        <v>191471</v>
      </c>
      <c r="E171" s="426"/>
      <c r="F171" s="431" t="s">
        <v>1117</v>
      </c>
      <c r="G171" s="21" t="s">
        <v>1154</v>
      </c>
      <c r="H171" s="427" t="s">
        <v>1155</v>
      </c>
      <c r="I171" s="428" t="s">
        <v>1117</v>
      </c>
      <c r="J171" s="416" t="s">
        <v>1120</v>
      </c>
      <c r="K171" s="415" t="s">
        <v>336</v>
      </c>
      <c r="L171" s="420"/>
      <c r="M171" s="420"/>
      <c r="N171" s="420"/>
      <c r="O171" s="429" t="s">
        <v>235</v>
      </c>
      <c r="P171" s="430"/>
    </row>
    <row r="172" spans="1:16" s="381" customFormat="1" ht="18" customHeight="1">
      <c r="A172" s="21">
        <v>26</v>
      </c>
      <c r="B172" s="425" t="s">
        <v>1156</v>
      </c>
      <c r="C172" s="21" t="s">
        <v>1157</v>
      </c>
      <c r="D172" s="426">
        <v>22774</v>
      </c>
      <c r="E172" s="426"/>
      <c r="F172" s="431" t="s">
        <v>1117</v>
      </c>
      <c r="G172" s="21" t="s">
        <v>1156</v>
      </c>
      <c r="H172" s="427" t="s">
        <v>1158</v>
      </c>
      <c r="I172" s="428" t="s">
        <v>1117</v>
      </c>
      <c r="J172" s="416" t="s">
        <v>1120</v>
      </c>
      <c r="K172" s="415" t="s">
        <v>336</v>
      </c>
      <c r="L172" s="420"/>
      <c r="M172" s="420"/>
      <c r="N172" s="420"/>
      <c r="O172" s="429" t="s">
        <v>235</v>
      </c>
      <c r="P172" s="430"/>
    </row>
    <row r="173" spans="1:16" s="381" customFormat="1" ht="18" customHeight="1">
      <c r="A173" s="416">
        <v>27</v>
      </c>
      <c r="B173" s="425" t="s">
        <v>1159</v>
      </c>
      <c r="C173" s="21" t="s">
        <v>1119</v>
      </c>
      <c r="D173" s="426">
        <v>65378</v>
      </c>
      <c r="E173" s="426"/>
      <c r="F173" s="21" t="s">
        <v>1117</v>
      </c>
      <c r="G173" s="21" t="s">
        <v>1159</v>
      </c>
      <c r="H173" s="427" t="s">
        <v>1160</v>
      </c>
      <c r="I173" s="428" t="s">
        <v>1117</v>
      </c>
      <c r="J173" s="416" t="s">
        <v>1120</v>
      </c>
      <c r="K173" s="415" t="s">
        <v>336</v>
      </c>
      <c r="L173" s="420"/>
      <c r="M173" s="420"/>
      <c r="N173" s="420"/>
      <c r="O173" s="429" t="s">
        <v>235</v>
      </c>
      <c r="P173" s="430"/>
    </row>
    <row r="174" spans="1:16" s="381" customFormat="1" ht="18" customHeight="1">
      <c r="A174" s="416">
        <v>28</v>
      </c>
      <c r="B174" s="425" t="s">
        <v>1161</v>
      </c>
      <c r="C174" s="21" t="s">
        <v>1119</v>
      </c>
      <c r="D174" s="426">
        <v>25077</v>
      </c>
      <c r="E174" s="426"/>
      <c r="F174" s="21" t="s">
        <v>1117</v>
      </c>
      <c r="G174" s="21" t="s">
        <v>1159</v>
      </c>
      <c r="H174" s="432" t="s">
        <v>1162</v>
      </c>
      <c r="I174" s="433" t="s">
        <v>1117</v>
      </c>
      <c r="J174" s="416" t="s">
        <v>1120</v>
      </c>
      <c r="K174" s="415" t="s">
        <v>336</v>
      </c>
      <c r="L174" s="420"/>
      <c r="M174" s="420"/>
      <c r="N174" s="420"/>
      <c r="O174" s="429" t="s">
        <v>235</v>
      </c>
      <c r="P174" s="430"/>
    </row>
    <row r="175" spans="1:16" s="381" customFormat="1" ht="18" customHeight="1">
      <c r="A175" s="21">
        <v>29</v>
      </c>
      <c r="B175" s="425" t="s">
        <v>1163</v>
      </c>
      <c r="C175" s="21" t="s">
        <v>1164</v>
      </c>
      <c r="D175" s="426">
        <v>42019</v>
      </c>
      <c r="E175" s="426"/>
      <c r="F175" s="21" t="s">
        <v>1117</v>
      </c>
      <c r="G175" s="21" t="s">
        <v>1163</v>
      </c>
      <c r="H175" s="432" t="s">
        <v>1165</v>
      </c>
      <c r="I175" s="433" t="s">
        <v>1117</v>
      </c>
      <c r="J175" s="416" t="s">
        <v>1120</v>
      </c>
      <c r="K175" s="415" t="s">
        <v>336</v>
      </c>
      <c r="L175" s="420"/>
      <c r="M175" s="420"/>
      <c r="N175" s="420"/>
      <c r="O175" s="429" t="s">
        <v>235</v>
      </c>
      <c r="P175" s="430"/>
    </row>
    <row r="176" spans="1:16" s="381" customFormat="1" ht="18" customHeight="1">
      <c r="A176" s="416">
        <v>30</v>
      </c>
      <c r="B176" s="425" t="s">
        <v>1166</v>
      </c>
      <c r="C176" s="21" t="s">
        <v>1164</v>
      </c>
      <c r="D176" s="426">
        <v>143989</v>
      </c>
      <c r="E176" s="426"/>
      <c r="F176" s="21" t="s">
        <v>1117</v>
      </c>
      <c r="G176" s="21" t="s">
        <v>1167</v>
      </c>
      <c r="H176" s="427" t="s">
        <v>1168</v>
      </c>
      <c r="I176" s="428" t="s">
        <v>1117</v>
      </c>
      <c r="J176" s="416" t="s">
        <v>1120</v>
      </c>
      <c r="K176" s="415" t="s">
        <v>336</v>
      </c>
      <c r="L176" s="420"/>
      <c r="M176" s="420"/>
      <c r="N176" s="420"/>
      <c r="O176" s="429" t="s">
        <v>235</v>
      </c>
      <c r="P176" s="430"/>
    </row>
    <row r="177" spans="1:16" s="381" customFormat="1" ht="18" customHeight="1">
      <c r="A177" s="416">
        <v>31</v>
      </c>
      <c r="B177" s="425" t="s">
        <v>1284</v>
      </c>
      <c r="C177" s="21" t="s">
        <v>1164</v>
      </c>
      <c r="D177" s="426">
        <v>50181</v>
      </c>
      <c r="E177" s="426"/>
      <c r="F177" s="21" t="s">
        <v>1117</v>
      </c>
      <c r="G177" s="21" t="s">
        <v>1284</v>
      </c>
      <c r="H177" s="427" t="s">
        <v>1169</v>
      </c>
      <c r="I177" s="428" t="s">
        <v>1117</v>
      </c>
      <c r="J177" s="416" t="s">
        <v>1120</v>
      </c>
      <c r="K177" s="415" t="s">
        <v>336</v>
      </c>
      <c r="L177" s="420"/>
      <c r="M177" s="420"/>
      <c r="N177" s="420"/>
      <c r="O177" s="429" t="s">
        <v>235</v>
      </c>
      <c r="P177" s="430"/>
    </row>
    <row r="178" spans="1:16" s="381" customFormat="1" ht="18" customHeight="1">
      <c r="A178" s="21">
        <v>32</v>
      </c>
      <c r="B178" s="425" t="s">
        <v>1170</v>
      </c>
      <c r="C178" s="21">
        <v>1881</v>
      </c>
      <c r="D178" s="426">
        <v>25507</v>
      </c>
      <c r="E178" s="426"/>
      <c r="F178" s="21" t="s">
        <v>1117</v>
      </c>
      <c r="G178" s="21" t="s">
        <v>1170</v>
      </c>
      <c r="H178" s="420">
        <v>127.48</v>
      </c>
      <c r="I178" s="21" t="s">
        <v>1117</v>
      </c>
      <c r="J178" s="416" t="s">
        <v>1120</v>
      </c>
      <c r="K178" s="415" t="s">
        <v>336</v>
      </c>
      <c r="L178" s="420"/>
      <c r="M178" s="420"/>
      <c r="N178" s="420"/>
      <c r="O178" s="429" t="s">
        <v>235</v>
      </c>
      <c r="P178" s="430"/>
    </row>
    <row r="179" spans="1:16" s="381" customFormat="1" ht="18" customHeight="1">
      <c r="A179" s="416">
        <v>33</v>
      </c>
      <c r="B179" s="425" t="s">
        <v>1171</v>
      </c>
      <c r="C179" s="21" t="s">
        <v>1172</v>
      </c>
      <c r="D179" s="426">
        <v>30064</v>
      </c>
      <c r="E179" s="426"/>
      <c r="F179" s="21" t="s">
        <v>1117</v>
      </c>
      <c r="G179" s="21" t="s">
        <v>1171</v>
      </c>
      <c r="H179" s="420">
        <v>69.85</v>
      </c>
      <c r="I179" s="21" t="s">
        <v>1117</v>
      </c>
      <c r="J179" s="416" t="s">
        <v>1120</v>
      </c>
      <c r="K179" s="415" t="s">
        <v>336</v>
      </c>
      <c r="L179" s="420"/>
      <c r="M179" s="420"/>
      <c r="N179" s="420"/>
      <c r="O179" s="429" t="s">
        <v>235</v>
      </c>
      <c r="P179" s="430"/>
    </row>
    <row r="180" spans="1:16" s="381" customFormat="1" ht="18" customHeight="1">
      <c r="A180" s="416">
        <v>34</v>
      </c>
      <c r="B180" s="425" t="s">
        <v>1173</v>
      </c>
      <c r="C180" s="21" t="s">
        <v>1119</v>
      </c>
      <c r="D180" s="426">
        <v>1068</v>
      </c>
      <c r="E180" s="426"/>
      <c r="F180" s="21" t="s">
        <v>1117</v>
      </c>
      <c r="G180" s="21" t="s">
        <v>1173</v>
      </c>
      <c r="H180" s="420">
        <v>75.28</v>
      </c>
      <c r="I180" s="21" t="s">
        <v>1117</v>
      </c>
      <c r="J180" s="416" t="s">
        <v>1120</v>
      </c>
      <c r="K180" s="415" t="s">
        <v>336</v>
      </c>
      <c r="L180" s="420"/>
      <c r="M180" s="420"/>
      <c r="N180" s="420"/>
      <c r="O180" s="429" t="s">
        <v>235</v>
      </c>
      <c r="P180" s="430"/>
    </row>
    <row r="181" spans="1:16" s="381" customFormat="1" ht="18" customHeight="1">
      <c r="A181" s="21">
        <v>35</v>
      </c>
      <c r="B181" s="425" t="s">
        <v>1174</v>
      </c>
      <c r="C181" s="21">
        <v>1957</v>
      </c>
      <c r="D181" s="426">
        <v>14837.76</v>
      </c>
      <c r="E181" s="426"/>
      <c r="F181" s="21" t="s">
        <v>1117</v>
      </c>
      <c r="G181" s="21" t="s">
        <v>1174</v>
      </c>
      <c r="H181" s="420">
        <v>18.4</v>
      </c>
      <c r="I181" s="21" t="s">
        <v>1117</v>
      </c>
      <c r="J181" s="416" t="s">
        <v>1120</v>
      </c>
      <c r="K181" s="415" t="s">
        <v>336</v>
      </c>
      <c r="L181" s="420"/>
      <c r="M181" s="420"/>
      <c r="N181" s="420"/>
      <c r="O181" s="429" t="s">
        <v>235</v>
      </c>
      <c r="P181" s="430"/>
    </row>
    <row r="182" spans="1:16" s="381" customFormat="1" ht="18" customHeight="1">
      <c r="A182" s="416">
        <v>36</v>
      </c>
      <c r="B182" s="425" t="s">
        <v>0</v>
      </c>
      <c r="C182" s="21" t="s">
        <v>1175</v>
      </c>
      <c r="D182" s="426">
        <v>12696</v>
      </c>
      <c r="E182" s="426"/>
      <c r="F182" s="21" t="s">
        <v>1117</v>
      </c>
      <c r="G182" s="21" t="s">
        <v>0</v>
      </c>
      <c r="H182" s="420">
        <v>96.44</v>
      </c>
      <c r="I182" s="21" t="s">
        <v>1117</v>
      </c>
      <c r="J182" s="416" t="s">
        <v>1120</v>
      </c>
      <c r="K182" s="415" t="s">
        <v>336</v>
      </c>
      <c r="L182" s="420"/>
      <c r="M182" s="420"/>
      <c r="N182" s="420"/>
      <c r="O182" s="429" t="s">
        <v>235</v>
      </c>
      <c r="P182" s="430"/>
    </row>
    <row r="183" spans="1:16" s="381" customFormat="1" ht="18" customHeight="1">
      <c r="A183" s="416">
        <v>37</v>
      </c>
      <c r="B183" s="425" t="s">
        <v>1176</v>
      </c>
      <c r="C183" s="21" t="s">
        <v>1177</v>
      </c>
      <c r="D183" s="426">
        <v>51285</v>
      </c>
      <c r="E183" s="426"/>
      <c r="F183" s="21" t="s">
        <v>1117</v>
      </c>
      <c r="G183" s="21" t="s">
        <v>1176</v>
      </c>
      <c r="H183" s="420">
        <v>39.09</v>
      </c>
      <c r="I183" s="21" t="s">
        <v>1117</v>
      </c>
      <c r="J183" s="416" t="s">
        <v>1120</v>
      </c>
      <c r="K183" s="415" t="s">
        <v>336</v>
      </c>
      <c r="L183" s="420"/>
      <c r="M183" s="420"/>
      <c r="N183" s="420"/>
      <c r="O183" s="429" t="s">
        <v>235</v>
      </c>
      <c r="P183" s="430"/>
    </row>
    <row r="184" spans="1:16" s="381" customFormat="1" ht="18" customHeight="1">
      <c r="A184" s="21">
        <v>38</v>
      </c>
      <c r="B184" s="425" t="s">
        <v>1178</v>
      </c>
      <c r="C184" s="21">
        <v>1928</v>
      </c>
      <c r="D184" s="426">
        <v>39737</v>
      </c>
      <c r="E184" s="426"/>
      <c r="F184" s="21" t="s">
        <v>1117</v>
      </c>
      <c r="G184" s="21" t="s">
        <v>1178</v>
      </c>
      <c r="H184" s="420">
        <v>303.1</v>
      </c>
      <c r="I184" s="21" t="s">
        <v>1117</v>
      </c>
      <c r="J184" s="416" t="s">
        <v>1120</v>
      </c>
      <c r="K184" s="415" t="s">
        <v>336</v>
      </c>
      <c r="L184" s="420"/>
      <c r="M184" s="420"/>
      <c r="N184" s="420"/>
      <c r="O184" s="429" t="s">
        <v>235</v>
      </c>
      <c r="P184" s="430"/>
    </row>
    <row r="185" spans="1:16" s="381" customFormat="1" ht="18" customHeight="1">
      <c r="A185" s="416">
        <v>39</v>
      </c>
      <c r="B185" s="425" t="s">
        <v>1179</v>
      </c>
      <c r="C185" s="21" t="s">
        <v>1172</v>
      </c>
      <c r="D185" s="426">
        <v>30153</v>
      </c>
      <c r="E185" s="426"/>
      <c r="F185" s="21" t="s">
        <v>1117</v>
      </c>
      <c r="G185" s="21" t="s">
        <v>1179</v>
      </c>
      <c r="H185" s="420">
        <v>139.68</v>
      </c>
      <c r="I185" s="21" t="s">
        <v>1117</v>
      </c>
      <c r="J185" s="416" t="s">
        <v>1120</v>
      </c>
      <c r="K185" s="415" t="s">
        <v>336</v>
      </c>
      <c r="L185" s="420"/>
      <c r="M185" s="420"/>
      <c r="N185" s="420"/>
      <c r="O185" s="429" t="s">
        <v>235</v>
      </c>
      <c r="P185" s="430"/>
    </row>
    <row r="186" spans="1:16" s="381" customFormat="1" ht="18" customHeight="1">
      <c r="A186" s="416">
        <v>40</v>
      </c>
      <c r="B186" s="425" t="s">
        <v>1180</v>
      </c>
      <c r="C186" s="21" t="s">
        <v>1177</v>
      </c>
      <c r="D186" s="426">
        <v>72606</v>
      </c>
      <c r="E186" s="426"/>
      <c r="F186" s="21" t="s">
        <v>1117</v>
      </c>
      <c r="G186" s="21" t="s">
        <v>1180</v>
      </c>
      <c r="H186" s="420">
        <v>222.7</v>
      </c>
      <c r="I186" s="21" t="s">
        <v>1117</v>
      </c>
      <c r="J186" s="416" t="s">
        <v>1120</v>
      </c>
      <c r="K186" s="415" t="s">
        <v>336</v>
      </c>
      <c r="L186" s="420"/>
      <c r="M186" s="420"/>
      <c r="N186" s="420"/>
      <c r="O186" s="429" t="s">
        <v>235</v>
      </c>
      <c r="P186" s="430"/>
    </row>
    <row r="187" spans="1:16" s="381" customFormat="1" ht="18" customHeight="1">
      <c r="A187" s="21">
        <v>41</v>
      </c>
      <c r="B187" s="425" t="s">
        <v>1285</v>
      </c>
      <c r="C187" s="21">
        <v>1962</v>
      </c>
      <c r="D187" s="426">
        <v>630280</v>
      </c>
      <c r="E187" s="426"/>
      <c r="F187" s="21" t="s">
        <v>1286</v>
      </c>
      <c r="G187" s="21" t="s">
        <v>1285</v>
      </c>
      <c r="H187" s="420"/>
      <c r="I187" s="21" t="s">
        <v>1117</v>
      </c>
      <c r="J187" s="420" t="s">
        <v>1120</v>
      </c>
      <c r="K187" s="415" t="s">
        <v>336</v>
      </c>
      <c r="L187" s="420"/>
      <c r="M187" s="420"/>
      <c r="N187" s="420"/>
      <c r="O187" s="429" t="s">
        <v>235</v>
      </c>
      <c r="P187" s="430"/>
    </row>
    <row r="188" spans="1:16" s="381" customFormat="1" ht="18" customHeight="1">
      <c r="A188" s="416">
        <v>42</v>
      </c>
      <c r="B188" s="425" t="s">
        <v>1287</v>
      </c>
      <c r="C188" s="21">
        <v>1930</v>
      </c>
      <c r="D188" s="426">
        <v>5000</v>
      </c>
      <c r="E188" s="426"/>
      <c r="F188" s="416" t="s">
        <v>1117</v>
      </c>
      <c r="G188" s="21" t="s">
        <v>1287</v>
      </c>
      <c r="H188" s="420"/>
      <c r="I188" s="21" t="s">
        <v>1117</v>
      </c>
      <c r="J188" s="420"/>
      <c r="K188" s="415" t="s">
        <v>336</v>
      </c>
      <c r="L188" s="420"/>
      <c r="M188" s="420"/>
      <c r="N188" s="420"/>
      <c r="O188" s="429" t="s">
        <v>235</v>
      </c>
      <c r="P188" s="430"/>
    </row>
    <row r="189" spans="1:16" s="381" customFormat="1" ht="18" customHeight="1">
      <c r="A189" s="416">
        <v>43</v>
      </c>
      <c r="B189" s="425" t="s">
        <v>1181</v>
      </c>
      <c r="C189" s="21">
        <v>1970</v>
      </c>
      <c r="D189" s="426">
        <v>45385</v>
      </c>
      <c r="E189" s="426"/>
      <c r="F189" s="416" t="s">
        <v>1117</v>
      </c>
      <c r="G189" s="21" t="s">
        <v>1181</v>
      </c>
      <c r="H189" s="420">
        <v>256.39</v>
      </c>
      <c r="I189" s="21" t="s">
        <v>1117</v>
      </c>
      <c r="J189" s="420" t="s">
        <v>1120</v>
      </c>
      <c r="K189" s="415" t="s">
        <v>336</v>
      </c>
      <c r="L189" s="420"/>
      <c r="M189" s="420"/>
      <c r="N189" s="420"/>
      <c r="O189" s="429" t="s">
        <v>235</v>
      </c>
      <c r="P189" s="430"/>
    </row>
    <row r="190" spans="1:16" s="381" customFormat="1" ht="18" customHeight="1">
      <c r="A190" s="21">
        <v>44</v>
      </c>
      <c r="B190" s="425" t="s">
        <v>1182</v>
      </c>
      <c r="C190" s="21"/>
      <c r="D190" s="426">
        <v>7398.5</v>
      </c>
      <c r="E190" s="426"/>
      <c r="F190" s="420"/>
      <c r="G190" s="21" t="s">
        <v>1322</v>
      </c>
      <c r="H190" s="420"/>
      <c r="I190" s="21"/>
      <c r="J190" s="420"/>
      <c r="K190" s="415"/>
      <c r="L190" s="420"/>
      <c r="M190" s="420"/>
      <c r="N190" s="420"/>
      <c r="O190" s="429"/>
      <c r="P190" s="430"/>
    </row>
    <row r="191" spans="1:16" s="381" customFormat="1" ht="18" customHeight="1">
      <c r="A191" s="416">
        <v>45</v>
      </c>
      <c r="B191" s="434" t="s">
        <v>1183</v>
      </c>
      <c r="C191" s="21"/>
      <c r="D191" s="426">
        <v>25000</v>
      </c>
      <c r="E191" s="426"/>
      <c r="F191" s="420"/>
      <c r="G191" s="21" t="s">
        <v>1322</v>
      </c>
      <c r="H191" s="420"/>
      <c r="I191" s="21"/>
      <c r="J191" s="420"/>
      <c r="K191" s="415"/>
      <c r="L191" s="420"/>
      <c r="M191" s="420"/>
      <c r="N191" s="420"/>
      <c r="O191" s="429"/>
      <c r="P191" s="430"/>
    </row>
    <row r="192" spans="1:16" s="381" customFormat="1" ht="18" customHeight="1">
      <c r="A192" s="416">
        <v>46</v>
      </c>
      <c r="B192" s="425" t="s">
        <v>1184</v>
      </c>
      <c r="C192" s="21"/>
      <c r="D192" s="426">
        <v>2000</v>
      </c>
      <c r="E192" s="426"/>
      <c r="F192" s="420"/>
      <c r="G192" s="21" t="s">
        <v>1322</v>
      </c>
      <c r="H192" s="420"/>
      <c r="I192" s="21"/>
      <c r="J192" s="420"/>
      <c r="K192" s="415"/>
      <c r="L192" s="420"/>
      <c r="M192" s="420"/>
      <c r="N192" s="420"/>
      <c r="O192" s="429"/>
      <c r="P192" s="430"/>
    </row>
    <row r="193" spans="1:16" s="381" customFormat="1" ht="18" customHeight="1">
      <c r="A193" s="21">
        <v>47</v>
      </c>
      <c r="B193" s="425" t="s">
        <v>1288</v>
      </c>
      <c r="C193" s="21" t="s">
        <v>1164</v>
      </c>
      <c r="D193" s="426">
        <v>40145</v>
      </c>
      <c r="E193" s="426"/>
      <c r="F193" s="420" t="s">
        <v>1117</v>
      </c>
      <c r="G193" s="21" t="s">
        <v>1288</v>
      </c>
      <c r="H193" s="420"/>
      <c r="I193" s="21" t="s">
        <v>1117</v>
      </c>
      <c r="J193" s="416" t="s">
        <v>1120</v>
      </c>
      <c r="K193" s="415" t="s">
        <v>336</v>
      </c>
      <c r="L193" s="420"/>
      <c r="M193" s="420"/>
      <c r="N193" s="420"/>
      <c r="O193" s="429" t="s">
        <v>235</v>
      </c>
      <c r="P193" s="430"/>
    </row>
    <row r="194" spans="1:16" s="381" customFormat="1" ht="18" customHeight="1">
      <c r="A194" s="416">
        <v>48</v>
      </c>
      <c r="B194" s="425" t="s">
        <v>1148</v>
      </c>
      <c r="C194" s="21">
        <v>1982</v>
      </c>
      <c r="D194" s="426">
        <v>5017</v>
      </c>
      <c r="E194" s="426"/>
      <c r="F194" s="420" t="s">
        <v>1117</v>
      </c>
      <c r="G194" s="21" t="s">
        <v>1148</v>
      </c>
      <c r="H194" s="420">
        <v>134.19</v>
      </c>
      <c r="I194" s="21" t="s">
        <v>1117</v>
      </c>
      <c r="J194" s="416"/>
      <c r="K194" s="415" t="s">
        <v>336</v>
      </c>
      <c r="L194" s="420"/>
      <c r="M194" s="420"/>
      <c r="N194" s="420"/>
      <c r="O194" s="429" t="s">
        <v>235</v>
      </c>
      <c r="P194" s="430"/>
    </row>
    <row r="195" spans="1:16" s="381" customFormat="1" ht="18" customHeight="1">
      <c r="A195" s="416">
        <v>49</v>
      </c>
      <c r="B195" s="425" t="s">
        <v>1185</v>
      </c>
      <c r="C195" s="21">
        <v>1890</v>
      </c>
      <c r="D195" s="426">
        <v>1154</v>
      </c>
      <c r="E195" s="426"/>
      <c r="F195" s="420" t="s">
        <v>1117</v>
      </c>
      <c r="G195" s="21" t="s">
        <v>1185</v>
      </c>
      <c r="H195" s="420">
        <v>110.54</v>
      </c>
      <c r="I195" s="21" t="s">
        <v>1117</v>
      </c>
      <c r="J195" s="416"/>
      <c r="K195" s="415" t="s">
        <v>336</v>
      </c>
      <c r="L195" s="420"/>
      <c r="M195" s="420"/>
      <c r="N195" s="420"/>
      <c r="O195" s="429" t="s">
        <v>235</v>
      </c>
      <c r="P195" s="430"/>
    </row>
    <row r="196" spans="1:16" s="381" customFormat="1" ht="18" customHeight="1">
      <c r="A196" s="21">
        <v>50</v>
      </c>
      <c r="B196" s="425" t="s">
        <v>1186</v>
      </c>
      <c r="C196" s="21">
        <v>1934</v>
      </c>
      <c r="D196" s="426">
        <v>11810</v>
      </c>
      <c r="E196" s="426"/>
      <c r="F196" s="420" t="s">
        <v>1117</v>
      </c>
      <c r="G196" s="21" t="s">
        <v>1186</v>
      </c>
      <c r="H196" s="420">
        <v>210.74</v>
      </c>
      <c r="I196" s="21" t="s">
        <v>1117</v>
      </c>
      <c r="J196" s="416"/>
      <c r="K196" s="415" t="s">
        <v>336</v>
      </c>
      <c r="L196" s="420"/>
      <c r="M196" s="420"/>
      <c r="N196" s="420"/>
      <c r="O196" s="429" t="s">
        <v>235</v>
      </c>
      <c r="P196" s="430"/>
    </row>
    <row r="197" spans="1:16" s="381" customFormat="1" ht="18" customHeight="1">
      <c r="A197" s="416">
        <v>51</v>
      </c>
      <c r="B197" s="425" t="s">
        <v>1187</v>
      </c>
      <c r="C197" s="21" t="s">
        <v>1172</v>
      </c>
      <c r="D197" s="426">
        <v>2699</v>
      </c>
      <c r="E197" s="426"/>
      <c r="F197" s="420" t="s">
        <v>1117</v>
      </c>
      <c r="G197" s="21" t="s">
        <v>1187</v>
      </c>
      <c r="H197" s="420"/>
      <c r="I197" s="21" t="s">
        <v>1117</v>
      </c>
      <c r="J197" s="416"/>
      <c r="K197" s="415"/>
      <c r="L197" s="420" t="s">
        <v>340</v>
      </c>
      <c r="M197" s="420"/>
      <c r="N197" s="420"/>
      <c r="O197" s="429" t="s">
        <v>235</v>
      </c>
      <c r="P197" s="430"/>
    </row>
    <row r="198" spans="1:16" s="381" customFormat="1" ht="18" customHeight="1">
      <c r="A198" s="416">
        <v>52</v>
      </c>
      <c r="B198" s="425" t="s">
        <v>1188</v>
      </c>
      <c r="C198" s="21">
        <v>1936</v>
      </c>
      <c r="D198" s="426">
        <v>5930</v>
      </c>
      <c r="E198" s="426"/>
      <c r="F198" s="420" t="s">
        <v>1117</v>
      </c>
      <c r="G198" s="21" t="s">
        <v>1188</v>
      </c>
      <c r="H198" s="420">
        <v>126.95</v>
      </c>
      <c r="I198" s="21" t="s">
        <v>1117</v>
      </c>
      <c r="J198" s="416"/>
      <c r="K198" s="415" t="s">
        <v>336</v>
      </c>
      <c r="L198" s="420"/>
      <c r="M198" s="420"/>
      <c r="N198" s="420"/>
      <c r="O198" s="429" t="s">
        <v>235</v>
      </c>
      <c r="P198" s="430"/>
    </row>
    <row r="199" spans="1:16" s="381" customFormat="1" ht="18" customHeight="1">
      <c r="A199" s="21">
        <v>53</v>
      </c>
      <c r="B199" s="425" t="s">
        <v>1122</v>
      </c>
      <c r="C199" s="21" t="s">
        <v>1172</v>
      </c>
      <c r="D199" s="426">
        <v>3070</v>
      </c>
      <c r="E199" s="426"/>
      <c r="F199" s="420" t="s">
        <v>1117</v>
      </c>
      <c r="G199" s="21" t="s">
        <v>1122</v>
      </c>
      <c r="H199" s="420"/>
      <c r="I199" s="21" t="s">
        <v>1117</v>
      </c>
      <c r="J199" s="416"/>
      <c r="K199" s="415" t="s">
        <v>336</v>
      </c>
      <c r="L199" s="420"/>
      <c r="M199" s="420"/>
      <c r="N199" s="420"/>
      <c r="O199" s="429" t="s">
        <v>235</v>
      </c>
      <c r="P199" s="430"/>
    </row>
    <row r="200" spans="1:16" s="381" customFormat="1" ht="18" customHeight="1">
      <c r="A200" s="416">
        <v>54</v>
      </c>
      <c r="B200" s="425" t="s">
        <v>1189</v>
      </c>
      <c r="C200" s="21">
        <v>1939</v>
      </c>
      <c r="D200" s="426">
        <v>6409</v>
      </c>
      <c r="E200" s="426"/>
      <c r="F200" s="420" t="s">
        <v>1117</v>
      </c>
      <c r="G200" s="21" t="s">
        <v>1189</v>
      </c>
      <c r="H200" s="420">
        <v>56.25</v>
      </c>
      <c r="I200" s="21" t="s">
        <v>1117</v>
      </c>
      <c r="J200" s="416"/>
      <c r="K200" s="415" t="s">
        <v>336</v>
      </c>
      <c r="L200" s="420"/>
      <c r="M200" s="420"/>
      <c r="N200" s="420"/>
      <c r="O200" s="429" t="s">
        <v>235</v>
      </c>
      <c r="P200" s="430"/>
    </row>
    <row r="201" spans="1:16" s="381" customFormat="1" ht="18" customHeight="1">
      <c r="A201" s="416">
        <v>55</v>
      </c>
      <c r="B201" s="425" t="s">
        <v>1124</v>
      </c>
      <c r="C201" s="21">
        <v>1934</v>
      </c>
      <c r="D201" s="426">
        <v>6409</v>
      </c>
      <c r="E201" s="426"/>
      <c r="F201" s="420" t="s">
        <v>1117</v>
      </c>
      <c r="G201" s="21" t="s">
        <v>1124</v>
      </c>
      <c r="H201" s="420">
        <v>131.86</v>
      </c>
      <c r="I201" s="21" t="s">
        <v>1117</v>
      </c>
      <c r="J201" s="416"/>
      <c r="K201" s="415" t="s">
        <v>336</v>
      </c>
      <c r="L201" s="420"/>
      <c r="M201" s="420"/>
      <c r="N201" s="420"/>
      <c r="O201" s="429" t="s">
        <v>235</v>
      </c>
      <c r="P201" s="430"/>
    </row>
    <row r="202" spans="1:16" s="381" customFormat="1" ht="18" customHeight="1">
      <c r="A202" s="21">
        <v>56</v>
      </c>
      <c r="B202" s="425" t="s">
        <v>1190</v>
      </c>
      <c r="C202" s="21">
        <v>1878</v>
      </c>
      <c r="D202" s="426">
        <v>2087</v>
      </c>
      <c r="E202" s="426"/>
      <c r="F202" s="420" t="s">
        <v>1117</v>
      </c>
      <c r="G202" s="21" t="s">
        <v>1190</v>
      </c>
      <c r="H202" s="420">
        <v>200.66</v>
      </c>
      <c r="I202" s="21" t="s">
        <v>1117</v>
      </c>
      <c r="J202" s="416"/>
      <c r="K202" s="415" t="s">
        <v>336</v>
      </c>
      <c r="L202" s="420"/>
      <c r="M202" s="420"/>
      <c r="N202" s="420"/>
      <c r="O202" s="429" t="s">
        <v>235</v>
      </c>
      <c r="P202" s="430"/>
    </row>
    <row r="203" spans="1:16" s="381" customFormat="1" ht="18" customHeight="1">
      <c r="A203" s="416">
        <v>57</v>
      </c>
      <c r="B203" s="425" t="s">
        <v>1191</v>
      </c>
      <c r="C203" s="21" t="s">
        <v>1172</v>
      </c>
      <c r="D203" s="426">
        <v>2136</v>
      </c>
      <c r="E203" s="426"/>
      <c r="F203" s="420" t="s">
        <v>1117</v>
      </c>
      <c r="G203" s="21" t="s">
        <v>1191</v>
      </c>
      <c r="H203" s="420"/>
      <c r="I203" s="21" t="s">
        <v>1117</v>
      </c>
      <c r="J203" s="416"/>
      <c r="K203" s="415" t="s">
        <v>336</v>
      </c>
      <c r="L203" s="420"/>
      <c r="M203" s="420"/>
      <c r="N203" s="420"/>
      <c r="O203" s="429" t="s">
        <v>235</v>
      </c>
      <c r="P203" s="430"/>
    </row>
    <row r="204" spans="1:16" s="381" customFormat="1" ht="18" customHeight="1">
      <c r="A204" s="416">
        <v>58</v>
      </c>
      <c r="B204" s="425" t="s">
        <v>1126</v>
      </c>
      <c r="C204" s="21" t="s">
        <v>1172</v>
      </c>
      <c r="D204" s="426">
        <v>2071</v>
      </c>
      <c r="E204" s="426"/>
      <c r="F204" s="420" t="s">
        <v>1117</v>
      </c>
      <c r="G204" s="21" t="s">
        <v>1126</v>
      </c>
      <c r="H204" s="420"/>
      <c r="I204" s="21" t="s">
        <v>1117</v>
      </c>
      <c r="J204" s="416"/>
      <c r="K204" s="415" t="s">
        <v>336</v>
      </c>
      <c r="L204" s="420"/>
      <c r="M204" s="420"/>
      <c r="N204" s="420"/>
      <c r="O204" s="429" t="s">
        <v>235</v>
      </c>
      <c r="P204" s="430"/>
    </row>
    <row r="205" spans="1:16" s="381" customFormat="1" ht="18" customHeight="1">
      <c r="A205" s="21">
        <v>59</v>
      </c>
      <c r="B205" s="425" t="s">
        <v>1192</v>
      </c>
      <c r="C205" s="21">
        <v>1980</v>
      </c>
      <c r="D205" s="426">
        <v>2090</v>
      </c>
      <c r="E205" s="426"/>
      <c r="F205" s="420" t="s">
        <v>1117</v>
      </c>
      <c r="G205" s="21" t="s">
        <v>1192</v>
      </c>
      <c r="H205" s="420">
        <v>56.86</v>
      </c>
      <c r="I205" s="21" t="s">
        <v>1117</v>
      </c>
      <c r="J205" s="416"/>
      <c r="K205" s="415" t="s">
        <v>336</v>
      </c>
      <c r="L205" s="420"/>
      <c r="M205" s="420"/>
      <c r="N205" s="420"/>
      <c r="O205" s="429" t="s">
        <v>235</v>
      </c>
      <c r="P205" s="430"/>
    </row>
    <row r="206" spans="1:16" s="381" customFormat="1" ht="18" customHeight="1">
      <c r="A206" s="416">
        <v>60</v>
      </c>
      <c r="B206" s="425" t="s">
        <v>1128</v>
      </c>
      <c r="C206" s="21" t="s">
        <v>1119</v>
      </c>
      <c r="D206" s="426">
        <v>2487</v>
      </c>
      <c r="E206" s="426"/>
      <c r="F206" s="420" t="s">
        <v>1117</v>
      </c>
      <c r="G206" s="21" t="s">
        <v>1128</v>
      </c>
      <c r="H206" s="420"/>
      <c r="I206" s="21" t="s">
        <v>1117</v>
      </c>
      <c r="J206" s="416"/>
      <c r="K206" s="415" t="s">
        <v>336</v>
      </c>
      <c r="L206" s="420"/>
      <c r="M206" s="420"/>
      <c r="N206" s="420"/>
      <c r="O206" s="429" t="s">
        <v>235</v>
      </c>
      <c r="P206" s="430"/>
    </row>
    <row r="207" spans="1:16" s="381" customFormat="1" ht="18" customHeight="1">
      <c r="A207" s="416">
        <v>61</v>
      </c>
      <c r="B207" s="425" t="s">
        <v>1129</v>
      </c>
      <c r="C207" s="21" t="s">
        <v>1119</v>
      </c>
      <c r="D207" s="426">
        <v>7065</v>
      </c>
      <c r="E207" s="426"/>
      <c r="F207" s="420" t="s">
        <v>1117</v>
      </c>
      <c r="G207" s="21" t="s">
        <v>1129</v>
      </c>
      <c r="H207" s="420"/>
      <c r="I207" s="21" t="s">
        <v>1117</v>
      </c>
      <c r="J207" s="416"/>
      <c r="K207" s="415" t="s">
        <v>336</v>
      </c>
      <c r="L207" s="420"/>
      <c r="M207" s="420"/>
      <c r="N207" s="420"/>
      <c r="O207" s="429" t="s">
        <v>235</v>
      </c>
      <c r="P207" s="430"/>
    </row>
    <row r="208" spans="1:16" s="381" customFormat="1" ht="18" customHeight="1">
      <c r="A208" s="21">
        <v>62</v>
      </c>
      <c r="B208" s="425" t="s">
        <v>1131</v>
      </c>
      <c r="C208" s="21" t="s">
        <v>1172</v>
      </c>
      <c r="D208" s="426">
        <v>2758</v>
      </c>
      <c r="E208" s="426"/>
      <c r="F208" s="420" t="s">
        <v>1117</v>
      </c>
      <c r="G208" s="21" t="s">
        <v>1131</v>
      </c>
      <c r="H208" s="420"/>
      <c r="I208" s="21" t="s">
        <v>1117</v>
      </c>
      <c r="J208" s="416"/>
      <c r="K208" s="415" t="s">
        <v>336</v>
      </c>
      <c r="L208" s="420"/>
      <c r="M208" s="420"/>
      <c r="N208" s="420"/>
      <c r="O208" s="429" t="s">
        <v>235</v>
      </c>
      <c r="P208" s="430"/>
    </row>
    <row r="209" spans="1:16" s="381" customFormat="1" ht="18" customHeight="1">
      <c r="A209" s="416">
        <v>63</v>
      </c>
      <c r="B209" s="425" t="s">
        <v>1193</v>
      </c>
      <c r="C209" s="21" t="s">
        <v>1172</v>
      </c>
      <c r="D209" s="426">
        <v>2267</v>
      </c>
      <c r="E209" s="426"/>
      <c r="F209" s="420" t="s">
        <v>1117</v>
      </c>
      <c r="G209" s="21" t="s">
        <v>1193</v>
      </c>
      <c r="H209" s="420"/>
      <c r="I209" s="21" t="s">
        <v>1117</v>
      </c>
      <c r="J209" s="416"/>
      <c r="K209" s="415" t="s">
        <v>336</v>
      </c>
      <c r="L209" s="420"/>
      <c r="M209" s="420"/>
      <c r="N209" s="420"/>
      <c r="O209" s="429" t="s">
        <v>235</v>
      </c>
      <c r="P209" s="430"/>
    </row>
    <row r="210" spans="1:16" s="381" customFormat="1" ht="18" customHeight="1">
      <c r="A210" s="416">
        <v>64</v>
      </c>
      <c r="B210" s="425" t="s">
        <v>1136</v>
      </c>
      <c r="C210" s="21" t="s">
        <v>1172</v>
      </c>
      <c r="D210" s="426">
        <v>3495</v>
      </c>
      <c r="E210" s="426"/>
      <c r="F210" s="420" t="s">
        <v>1117</v>
      </c>
      <c r="G210" s="21" t="s">
        <v>1136</v>
      </c>
      <c r="H210" s="420"/>
      <c r="I210" s="21" t="s">
        <v>1117</v>
      </c>
      <c r="J210" s="416"/>
      <c r="K210" s="415" t="s">
        <v>336</v>
      </c>
      <c r="L210" s="420"/>
      <c r="M210" s="420"/>
      <c r="N210" s="420"/>
      <c r="O210" s="429" t="s">
        <v>235</v>
      </c>
      <c r="P210" s="430"/>
    </row>
    <row r="211" spans="1:16" s="381" customFormat="1" ht="18" customHeight="1">
      <c r="A211" s="21">
        <v>65</v>
      </c>
      <c r="B211" s="425" t="s">
        <v>1194</v>
      </c>
      <c r="C211" s="21" t="s">
        <v>1172</v>
      </c>
      <c r="D211" s="426">
        <v>1407</v>
      </c>
      <c r="E211" s="426"/>
      <c r="F211" s="420" t="s">
        <v>1117</v>
      </c>
      <c r="G211" s="21" t="s">
        <v>1194</v>
      </c>
      <c r="H211" s="420"/>
      <c r="I211" s="21" t="s">
        <v>1117</v>
      </c>
      <c r="J211" s="416"/>
      <c r="K211" s="415" t="s">
        <v>336</v>
      </c>
      <c r="L211" s="420"/>
      <c r="M211" s="420"/>
      <c r="N211" s="420"/>
      <c r="O211" s="429" t="s">
        <v>235</v>
      </c>
      <c r="P211" s="430"/>
    </row>
    <row r="212" spans="1:16" s="381" customFormat="1" ht="18" customHeight="1">
      <c r="A212" s="416">
        <v>66</v>
      </c>
      <c r="B212" s="425" t="s">
        <v>1143</v>
      </c>
      <c r="C212" s="21" t="s">
        <v>1172</v>
      </c>
      <c r="D212" s="426">
        <v>2423</v>
      </c>
      <c r="E212" s="426"/>
      <c r="F212" s="420" t="s">
        <v>1117</v>
      </c>
      <c r="G212" s="21" t="s">
        <v>1143</v>
      </c>
      <c r="H212" s="420"/>
      <c r="I212" s="21" t="s">
        <v>1117</v>
      </c>
      <c r="J212" s="416"/>
      <c r="K212" s="415" t="s">
        <v>336</v>
      </c>
      <c r="L212" s="420"/>
      <c r="M212" s="420"/>
      <c r="N212" s="420"/>
      <c r="O212" s="429" t="s">
        <v>235</v>
      </c>
      <c r="P212" s="430"/>
    </row>
    <row r="213" spans="1:16" s="381" customFormat="1" ht="18" customHeight="1">
      <c r="A213" s="416">
        <v>67</v>
      </c>
      <c r="B213" s="425" t="s">
        <v>1195</v>
      </c>
      <c r="C213" s="21">
        <v>1936</v>
      </c>
      <c r="D213" s="426">
        <v>1504</v>
      </c>
      <c r="E213" s="426"/>
      <c r="F213" s="420" t="s">
        <v>1117</v>
      </c>
      <c r="G213" s="21" t="s">
        <v>1195</v>
      </c>
      <c r="H213" s="420">
        <v>82</v>
      </c>
      <c r="I213" s="21" t="s">
        <v>1117</v>
      </c>
      <c r="J213" s="416"/>
      <c r="K213" s="415" t="s">
        <v>336</v>
      </c>
      <c r="L213" s="420"/>
      <c r="M213" s="420"/>
      <c r="N213" s="420"/>
      <c r="O213" s="429" t="s">
        <v>235</v>
      </c>
      <c r="P213" s="430"/>
    </row>
    <row r="214" spans="1:16" s="381" customFormat="1" ht="18" customHeight="1">
      <c r="A214" s="21">
        <v>68</v>
      </c>
      <c r="B214" s="425" t="s">
        <v>1170</v>
      </c>
      <c r="C214" s="21" t="s">
        <v>1172</v>
      </c>
      <c r="D214" s="426">
        <v>1511</v>
      </c>
      <c r="E214" s="426"/>
      <c r="F214" s="420" t="s">
        <v>1117</v>
      </c>
      <c r="G214" s="21" t="s">
        <v>1170</v>
      </c>
      <c r="H214" s="420"/>
      <c r="I214" s="21" t="s">
        <v>1117</v>
      </c>
      <c r="J214" s="416"/>
      <c r="K214" s="415" t="s">
        <v>336</v>
      </c>
      <c r="L214" s="420"/>
      <c r="M214" s="420"/>
      <c r="N214" s="420"/>
      <c r="O214" s="429" t="s">
        <v>235</v>
      </c>
      <c r="P214" s="430"/>
    </row>
    <row r="215" spans="1:16" s="381" customFormat="1" ht="18" customHeight="1">
      <c r="A215" s="416">
        <v>69</v>
      </c>
      <c r="B215" s="425" t="s">
        <v>1289</v>
      </c>
      <c r="C215" s="21" t="s">
        <v>1172</v>
      </c>
      <c r="D215" s="426">
        <v>1653</v>
      </c>
      <c r="E215" s="426"/>
      <c r="F215" s="420" t="s">
        <v>1117</v>
      </c>
      <c r="G215" s="21" t="s">
        <v>1289</v>
      </c>
      <c r="H215" s="420"/>
      <c r="I215" s="21" t="s">
        <v>1117</v>
      </c>
      <c r="J215" s="416"/>
      <c r="K215" s="415" t="s">
        <v>336</v>
      </c>
      <c r="L215" s="420"/>
      <c r="M215" s="420"/>
      <c r="N215" s="420"/>
      <c r="O215" s="429" t="s">
        <v>235</v>
      </c>
      <c r="P215" s="430"/>
    </row>
    <row r="216" spans="1:16" s="381" customFormat="1" ht="18" customHeight="1">
      <c r="A216" s="416">
        <v>70</v>
      </c>
      <c r="B216" s="425" t="s">
        <v>1139</v>
      </c>
      <c r="C216" s="21" t="s">
        <v>1172</v>
      </c>
      <c r="D216" s="426">
        <v>4265</v>
      </c>
      <c r="E216" s="426"/>
      <c r="F216" s="420" t="s">
        <v>1117</v>
      </c>
      <c r="G216" s="21" t="s">
        <v>1139</v>
      </c>
      <c r="H216" s="420"/>
      <c r="I216" s="21" t="s">
        <v>1117</v>
      </c>
      <c r="J216" s="416"/>
      <c r="K216" s="415" t="s">
        <v>336</v>
      </c>
      <c r="L216" s="420"/>
      <c r="M216" s="420"/>
      <c r="N216" s="420"/>
      <c r="O216" s="429" t="s">
        <v>235</v>
      </c>
      <c r="P216" s="430"/>
    </row>
    <row r="217" spans="1:16" s="381" customFormat="1" ht="18" customHeight="1">
      <c r="A217" s="21">
        <v>71</v>
      </c>
      <c r="B217" s="425" t="s">
        <v>1196</v>
      </c>
      <c r="C217" s="21">
        <v>1912</v>
      </c>
      <c r="D217" s="426">
        <v>1406</v>
      </c>
      <c r="E217" s="426"/>
      <c r="F217" s="420" t="s">
        <v>1117</v>
      </c>
      <c r="G217" s="21" t="s">
        <v>1196</v>
      </c>
      <c r="H217" s="420">
        <v>68.11</v>
      </c>
      <c r="I217" s="21" t="s">
        <v>1117</v>
      </c>
      <c r="J217" s="416"/>
      <c r="K217" s="415" t="s">
        <v>336</v>
      </c>
      <c r="L217" s="420"/>
      <c r="M217" s="420"/>
      <c r="N217" s="420"/>
      <c r="O217" s="429" t="s">
        <v>235</v>
      </c>
      <c r="P217" s="430"/>
    </row>
    <row r="218" spans="1:16" s="381" customFormat="1" ht="18" customHeight="1">
      <c r="A218" s="416">
        <v>72</v>
      </c>
      <c r="B218" s="425" t="s">
        <v>1290</v>
      </c>
      <c r="C218" s="21" t="s">
        <v>1172</v>
      </c>
      <c r="D218" s="426">
        <v>3267</v>
      </c>
      <c r="E218" s="426"/>
      <c r="F218" s="420" t="s">
        <v>1117</v>
      </c>
      <c r="G218" s="21" t="s">
        <v>1290</v>
      </c>
      <c r="H218" s="420"/>
      <c r="I218" s="21" t="s">
        <v>1117</v>
      </c>
      <c r="J218" s="416"/>
      <c r="K218" s="415" t="s">
        <v>336</v>
      </c>
      <c r="L218" s="420"/>
      <c r="M218" s="420"/>
      <c r="N218" s="420"/>
      <c r="O218" s="429" t="s">
        <v>235</v>
      </c>
      <c r="P218" s="430"/>
    </row>
    <row r="219" spans="1:16" s="381" customFormat="1" ht="18" customHeight="1">
      <c r="A219" s="416">
        <v>73</v>
      </c>
      <c r="B219" s="425" t="s">
        <v>1179</v>
      </c>
      <c r="C219" s="21" t="s">
        <v>1197</v>
      </c>
      <c r="D219" s="426">
        <v>1170</v>
      </c>
      <c r="E219" s="426"/>
      <c r="F219" s="420" t="s">
        <v>1117</v>
      </c>
      <c r="G219" s="21" t="s">
        <v>1179</v>
      </c>
      <c r="H219" s="420"/>
      <c r="I219" s="21" t="s">
        <v>1117</v>
      </c>
      <c r="J219" s="416"/>
      <c r="K219" s="415" t="s">
        <v>336</v>
      </c>
      <c r="L219" s="420"/>
      <c r="M219" s="420"/>
      <c r="N219" s="420"/>
      <c r="O219" s="429" t="s">
        <v>235</v>
      </c>
      <c r="P219" s="430"/>
    </row>
    <row r="220" spans="1:16" s="381" customFormat="1" ht="18" customHeight="1">
      <c r="A220" s="21">
        <v>74</v>
      </c>
      <c r="B220" s="425" t="s">
        <v>1125</v>
      </c>
      <c r="C220" s="21">
        <v>1879</v>
      </c>
      <c r="D220" s="426">
        <v>3549</v>
      </c>
      <c r="E220" s="426"/>
      <c r="F220" s="420" t="s">
        <v>1117</v>
      </c>
      <c r="G220" s="21" t="s">
        <v>1125</v>
      </c>
      <c r="H220" s="420">
        <v>151.37</v>
      </c>
      <c r="I220" s="21" t="s">
        <v>1117</v>
      </c>
      <c r="J220" s="416"/>
      <c r="K220" s="415" t="s">
        <v>336</v>
      </c>
      <c r="L220" s="420"/>
      <c r="M220" s="420"/>
      <c r="N220" s="420"/>
      <c r="O220" s="429" t="s">
        <v>235</v>
      </c>
      <c r="P220" s="430"/>
    </row>
    <row r="221" spans="1:16" s="381" customFormat="1" ht="18" customHeight="1">
      <c r="A221" s="416">
        <v>75</v>
      </c>
      <c r="B221" s="425" t="s">
        <v>1198</v>
      </c>
      <c r="C221" s="21">
        <v>1936</v>
      </c>
      <c r="D221" s="426">
        <v>39500</v>
      </c>
      <c r="E221" s="426"/>
      <c r="F221" s="420" t="s">
        <v>1117</v>
      </c>
      <c r="G221" s="21" t="s">
        <v>1198</v>
      </c>
      <c r="H221" s="420"/>
      <c r="I221" s="21" t="s">
        <v>1117</v>
      </c>
      <c r="J221" s="416" t="s">
        <v>1120</v>
      </c>
      <c r="K221" s="415" t="s">
        <v>336</v>
      </c>
      <c r="L221" s="420"/>
      <c r="M221" s="420"/>
      <c r="N221" s="420"/>
      <c r="O221" s="429" t="s">
        <v>256</v>
      </c>
      <c r="P221" s="430"/>
    </row>
    <row r="222" spans="1:16" s="381" customFormat="1" ht="18" customHeight="1">
      <c r="A222" s="416">
        <v>76</v>
      </c>
      <c r="B222" s="425" t="s">
        <v>1199</v>
      </c>
      <c r="C222" s="21" t="s">
        <v>1200</v>
      </c>
      <c r="D222" s="426">
        <v>3312</v>
      </c>
      <c r="E222" s="426"/>
      <c r="F222" s="420" t="s">
        <v>1117</v>
      </c>
      <c r="G222" s="21" t="s">
        <v>1199</v>
      </c>
      <c r="H222" s="420"/>
      <c r="I222" s="21" t="s">
        <v>1117</v>
      </c>
      <c r="J222" s="416"/>
      <c r="K222" s="415" t="s">
        <v>336</v>
      </c>
      <c r="L222" s="420"/>
      <c r="M222" s="420"/>
      <c r="N222" s="420"/>
      <c r="O222" s="429" t="s">
        <v>235</v>
      </c>
      <c r="P222" s="430"/>
    </row>
    <row r="223" spans="1:16" s="381" customFormat="1" ht="18" customHeight="1">
      <c r="A223" s="21">
        <v>77</v>
      </c>
      <c r="B223" s="425" t="s">
        <v>1283</v>
      </c>
      <c r="C223" s="21" t="s">
        <v>1200</v>
      </c>
      <c r="D223" s="426">
        <v>3939</v>
      </c>
      <c r="E223" s="426"/>
      <c r="F223" s="420" t="s">
        <v>1117</v>
      </c>
      <c r="G223" s="21" t="s">
        <v>1283</v>
      </c>
      <c r="H223" s="420"/>
      <c r="I223" s="21" t="s">
        <v>1117</v>
      </c>
      <c r="J223" s="416"/>
      <c r="K223" s="415" t="s">
        <v>336</v>
      </c>
      <c r="L223" s="420"/>
      <c r="M223" s="420"/>
      <c r="N223" s="420"/>
      <c r="O223" s="429" t="s">
        <v>235</v>
      </c>
      <c r="P223" s="430"/>
    </row>
    <row r="224" spans="1:16" s="381" customFormat="1" ht="18" customHeight="1">
      <c r="A224" s="416">
        <v>78</v>
      </c>
      <c r="B224" s="425" t="s">
        <v>1283</v>
      </c>
      <c r="C224" s="21" t="s">
        <v>1200</v>
      </c>
      <c r="D224" s="426">
        <v>4605</v>
      </c>
      <c r="E224" s="426"/>
      <c r="F224" s="420" t="s">
        <v>1117</v>
      </c>
      <c r="G224" s="21" t="s">
        <v>1283</v>
      </c>
      <c r="H224" s="420"/>
      <c r="I224" s="21" t="s">
        <v>1117</v>
      </c>
      <c r="J224" s="416"/>
      <c r="K224" s="415" t="s">
        <v>336</v>
      </c>
      <c r="L224" s="420"/>
      <c r="M224" s="420"/>
      <c r="N224" s="420"/>
      <c r="O224" s="429" t="s">
        <v>235</v>
      </c>
      <c r="P224" s="430"/>
    </row>
    <row r="225" spans="1:16" s="381" customFormat="1" ht="18" customHeight="1">
      <c r="A225" s="416">
        <v>79</v>
      </c>
      <c r="B225" s="425" t="s">
        <v>1159</v>
      </c>
      <c r="C225" s="21" t="s">
        <v>1200</v>
      </c>
      <c r="D225" s="426">
        <v>2440</v>
      </c>
      <c r="E225" s="426"/>
      <c r="F225" s="420" t="s">
        <v>1117</v>
      </c>
      <c r="G225" s="21" t="s">
        <v>1159</v>
      </c>
      <c r="H225" s="420"/>
      <c r="I225" s="21" t="s">
        <v>1117</v>
      </c>
      <c r="J225" s="416"/>
      <c r="K225" s="415" t="s">
        <v>336</v>
      </c>
      <c r="L225" s="420"/>
      <c r="M225" s="420"/>
      <c r="N225" s="420"/>
      <c r="O225" s="429" t="s">
        <v>235</v>
      </c>
      <c r="P225" s="430"/>
    </row>
    <row r="226" spans="1:16" s="381" customFormat="1" ht="18" customHeight="1">
      <c r="A226" s="21">
        <v>80</v>
      </c>
      <c r="B226" s="425" t="s">
        <v>0</v>
      </c>
      <c r="C226" s="21" t="s">
        <v>1175</v>
      </c>
      <c r="D226" s="435">
        <v>977</v>
      </c>
      <c r="E226" s="426"/>
      <c r="F226" s="420" t="s">
        <v>1117</v>
      </c>
      <c r="G226" s="21" t="s">
        <v>0</v>
      </c>
      <c r="H226" s="420"/>
      <c r="I226" s="21" t="s">
        <v>1117</v>
      </c>
      <c r="J226" s="416"/>
      <c r="K226" s="415" t="s">
        <v>336</v>
      </c>
      <c r="L226" s="420"/>
      <c r="M226" s="420"/>
      <c r="N226" s="420"/>
      <c r="O226" s="429" t="s">
        <v>235</v>
      </c>
      <c r="P226" s="430"/>
    </row>
    <row r="227" spans="1:16" s="381" customFormat="1" ht="18" customHeight="1">
      <c r="A227" s="416">
        <v>81</v>
      </c>
      <c r="B227" s="425" t="s">
        <v>1116</v>
      </c>
      <c r="C227" s="21">
        <v>1976</v>
      </c>
      <c r="D227" s="426">
        <v>30000</v>
      </c>
      <c r="E227" s="426"/>
      <c r="F227" s="420" t="s">
        <v>1117</v>
      </c>
      <c r="G227" s="21" t="s">
        <v>1116</v>
      </c>
      <c r="H227" s="420"/>
      <c r="I227" s="21" t="s">
        <v>1117</v>
      </c>
      <c r="J227" s="416" t="s">
        <v>1120</v>
      </c>
      <c r="K227" s="415" t="s">
        <v>336</v>
      </c>
      <c r="L227" s="420"/>
      <c r="M227" s="420"/>
      <c r="N227" s="420"/>
      <c r="O227" s="429" t="s">
        <v>235</v>
      </c>
      <c r="P227" s="430"/>
    </row>
    <row r="228" spans="1:16" s="381" customFormat="1" ht="18" customHeight="1">
      <c r="A228" s="416">
        <v>82</v>
      </c>
      <c r="B228" s="425" t="s">
        <v>1201</v>
      </c>
      <c r="C228" s="21" t="s">
        <v>1164</v>
      </c>
      <c r="D228" s="426">
        <v>30000</v>
      </c>
      <c r="E228" s="426"/>
      <c r="F228" s="420" t="s">
        <v>1117</v>
      </c>
      <c r="G228" s="21" t="s">
        <v>1201</v>
      </c>
      <c r="H228" s="420">
        <v>58.46</v>
      </c>
      <c r="I228" s="21" t="s">
        <v>1117</v>
      </c>
      <c r="J228" s="416" t="s">
        <v>1120</v>
      </c>
      <c r="K228" s="415" t="s">
        <v>336</v>
      </c>
      <c r="L228" s="420"/>
      <c r="M228" s="420"/>
      <c r="N228" s="420"/>
      <c r="O228" s="429" t="s">
        <v>235</v>
      </c>
      <c r="P228" s="430"/>
    </row>
    <row r="229" spans="1:16" s="381" customFormat="1" ht="18" customHeight="1">
      <c r="A229" s="21">
        <v>83</v>
      </c>
      <c r="B229" s="425" t="s">
        <v>1291</v>
      </c>
      <c r="C229" s="21" t="s">
        <v>1164</v>
      </c>
      <c r="D229" s="426">
        <v>85424</v>
      </c>
      <c r="E229" s="426"/>
      <c r="F229" s="420" t="s">
        <v>1117</v>
      </c>
      <c r="G229" s="21" t="s">
        <v>1291</v>
      </c>
      <c r="H229" s="420">
        <v>238.98</v>
      </c>
      <c r="I229" s="21" t="s">
        <v>1117</v>
      </c>
      <c r="J229" s="416" t="s">
        <v>1120</v>
      </c>
      <c r="K229" s="415" t="s">
        <v>336</v>
      </c>
      <c r="L229" s="420"/>
      <c r="M229" s="420"/>
      <c r="N229" s="420"/>
      <c r="O229" s="429" t="s">
        <v>235</v>
      </c>
      <c r="P229" s="430"/>
    </row>
    <row r="230" spans="1:16" s="381" customFormat="1" ht="18" customHeight="1">
      <c r="A230" s="416">
        <v>84</v>
      </c>
      <c r="B230" s="425" t="s">
        <v>1202</v>
      </c>
      <c r="C230" s="21" t="s">
        <v>1119</v>
      </c>
      <c r="D230" s="426">
        <v>12164</v>
      </c>
      <c r="E230" s="426"/>
      <c r="F230" s="420" t="s">
        <v>1117</v>
      </c>
      <c r="G230" s="21" t="s">
        <v>1202</v>
      </c>
      <c r="H230" s="420"/>
      <c r="I230" s="21" t="s">
        <v>1117</v>
      </c>
      <c r="J230" s="416" t="s">
        <v>1120</v>
      </c>
      <c r="K230" s="415" t="s">
        <v>336</v>
      </c>
      <c r="L230" s="420"/>
      <c r="M230" s="420"/>
      <c r="N230" s="420"/>
      <c r="O230" s="429" t="s">
        <v>235</v>
      </c>
      <c r="P230" s="430"/>
    </row>
    <row r="231" spans="1:16" s="381" customFormat="1" ht="18" customHeight="1">
      <c r="A231" s="416">
        <v>85</v>
      </c>
      <c r="B231" s="425" t="s">
        <v>1203</v>
      </c>
      <c r="C231" s="21">
        <v>2012</v>
      </c>
      <c r="D231" s="426">
        <v>39200</v>
      </c>
      <c r="E231" s="426"/>
      <c r="F231" s="420" t="s">
        <v>1292</v>
      </c>
      <c r="G231" s="21" t="s">
        <v>1203</v>
      </c>
      <c r="H231" s="420"/>
      <c r="I231" s="21" t="s">
        <v>1117</v>
      </c>
      <c r="J231" s="420" t="s">
        <v>1120</v>
      </c>
      <c r="K231" s="420" t="s">
        <v>336</v>
      </c>
      <c r="L231" s="420"/>
      <c r="M231" s="420"/>
      <c r="N231" s="420"/>
      <c r="O231" s="429" t="s">
        <v>235</v>
      </c>
      <c r="P231" s="430"/>
    </row>
    <row r="232" spans="1:16" s="381" customFormat="1" ht="18" customHeight="1">
      <c r="A232" s="21">
        <v>86</v>
      </c>
      <c r="B232" s="425" t="s">
        <v>1188</v>
      </c>
      <c r="C232" s="21">
        <v>1936</v>
      </c>
      <c r="D232" s="426">
        <v>11672.64</v>
      </c>
      <c r="E232" s="426"/>
      <c r="F232" s="420" t="s">
        <v>1117</v>
      </c>
      <c r="G232" s="21" t="s">
        <v>1188</v>
      </c>
      <c r="H232" s="420">
        <v>34.74</v>
      </c>
      <c r="I232" s="21" t="s">
        <v>1117</v>
      </c>
      <c r="J232" s="420" t="s">
        <v>1120</v>
      </c>
      <c r="K232" s="420" t="s">
        <v>336</v>
      </c>
      <c r="L232" s="420"/>
      <c r="M232" s="420"/>
      <c r="N232" s="420"/>
      <c r="O232" s="429" t="s">
        <v>235</v>
      </c>
      <c r="P232" s="430"/>
    </row>
    <row r="233" spans="1:16" s="381" customFormat="1" ht="18" customHeight="1">
      <c r="A233" s="416">
        <v>87</v>
      </c>
      <c r="B233" s="425" t="s">
        <v>1187</v>
      </c>
      <c r="C233" s="21">
        <v>1936</v>
      </c>
      <c r="D233" s="426">
        <v>14330</v>
      </c>
      <c r="E233" s="426"/>
      <c r="F233" s="420" t="s">
        <v>1117</v>
      </c>
      <c r="G233" s="21" t="s">
        <v>1187</v>
      </c>
      <c r="H233" s="420">
        <v>84.92</v>
      </c>
      <c r="I233" s="21" t="s">
        <v>1117</v>
      </c>
      <c r="J233" s="420" t="s">
        <v>1120</v>
      </c>
      <c r="K233" s="420" t="s">
        <v>336</v>
      </c>
      <c r="L233" s="420"/>
      <c r="M233" s="420"/>
      <c r="N233" s="420"/>
      <c r="O233" s="429" t="s">
        <v>235</v>
      </c>
      <c r="P233" s="430"/>
    </row>
    <row r="234" spans="1:16" s="381" customFormat="1" ht="18" customHeight="1">
      <c r="A234" s="416">
        <v>88</v>
      </c>
      <c r="B234" s="425" t="s">
        <v>1189</v>
      </c>
      <c r="C234" s="21">
        <v>1939</v>
      </c>
      <c r="D234" s="426">
        <v>18510</v>
      </c>
      <c r="E234" s="426"/>
      <c r="F234" s="420" t="s">
        <v>1117</v>
      </c>
      <c r="G234" s="21" t="s">
        <v>1189</v>
      </c>
      <c r="H234" s="420">
        <v>56.25</v>
      </c>
      <c r="I234" s="21" t="s">
        <v>1117</v>
      </c>
      <c r="J234" s="420" t="s">
        <v>1120</v>
      </c>
      <c r="K234" s="420" t="s">
        <v>336</v>
      </c>
      <c r="L234" s="420"/>
      <c r="M234" s="420"/>
      <c r="N234" s="420"/>
      <c r="O234" s="429" t="s">
        <v>235</v>
      </c>
      <c r="P234" s="430"/>
    </row>
    <row r="235" spans="1:16" s="381" customFormat="1" ht="18" customHeight="1">
      <c r="A235" s="21">
        <v>89</v>
      </c>
      <c r="B235" s="425" t="s">
        <v>1190</v>
      </c>
      <c r="C235" s="21">
        <v>1878</v>
      </c>
      <c r="D235" s="426">
        <v>34736.88</v>
      </c>
      <c r="E235" s="426"/>
      <c r="F235" s="420" t="s">
        <v>1117</v>
      </c>
      <c r="G235" s="21" t="s">
        <v>1190</v>
      </c>
      <c r="H235" s="420">
        <v>148.52</v>
      </c>
      <c r="I235" s="21" t="s">
        <v>1117</v>
      </c>
      <c r="J235" s="420" t="s">
        <v>1120</v>
      </c>
      <c r="K235" s="420" t="s">
        <v>336</v>
      </c>
      <c r="L235" s="420"/>
      <c r="M235" s="420"/>
      <c r="N235" s="420"/>
      <c r="O235" s="429" t="s">
        <v>235</v>
      </c>
      <c r="P235" s="430"/>
    </row>
    <row r="236" spans="1:16" s="381" customFormat="1" ht="18" customHeight="1">
      <c r="A236" s="416">
        <v>90</v>
      </c>
      <c r="B236" s="425" t="s">
        <v>1194</v>
      </c>
      <c r="C236" s="21" t="s">
        <v>1172</v>
      </c>
      <c r="D236" s="426">
        <v>33713</v>
      </c>
      <c r="E236" s="426"/>
      <c r="F236" s="420" t="s">
        <v>1117</v>
      </c>
      <c r="G236" s="21" t="s">
        <v>1194</v>
      </c>
      <c r="H236" s="420">
        <v>62.52</v>
      </c>
      <c r="I236" s="21" t="s">
        <v>1117</v>
      </c>
      <c r="J236" s="420" t="s">
        <v>1120</v>
      </c>
      <c r="K236" s="420" t="s">
        <v>336</v>
      </c>
      <c r="L236" s="420"/>
      <c r="M236" s="420"/>
      <c r="N236" s="420"/>
      <c r="O236" s="429" t="s">
        <v>235</v>
      </c>
      <c r="P236" s="430"/>
    </row>
    <row r="237" spans="1:16" s="381" customFormat="1" ht="18" customHeight="1">
      <c r="A237" s="416">
        <v>91</v>
      </c>
      <c r="B237" s="425" t="s">
        <v>1195</v>
      </c>
      <c r="C237" s="21">
        <v>1936</v>
      </c>
      <c r="D237" s="426">
        <v>19524</v>
      </c>
      <c r="E237" s="426"/>
      <c r="F237" s="420" t="s">
        <v>1117</v>
      </c>
      <c r="G237" s="21" t="s">
        <v>1195</v>
      </c>
      <c r="H237" s="420">
        <v>50.79</v>
      </c>
      <c r="I237" s="21" t="s">
        <v>1117</v>
      </c>
      <c r="J237" s="420" t="s">
        <v>1120</v>
      </c>
      <c r="K237" s="420" t="s">
        <v>336</v>
      </c>
      <c r="L237" s="420"/>
      <c r="M237" s="420"/>
      <c r="N237" s="420"/>
      <c r="O237" s="429" t="s">
        <v>235</v>
      </c>
      <c r="P237" s="430"/>
    </row>
    <row r="238" spans="1:16" s="381" customFormat="1" ht="18" customHeight="1">
      <c r="A238" s="21">
        <v>92</v>
      </c>
      <c r="B238" s="425" t="s">
        <v>1185</v>
      </c>
      <c r="C238" s="21" t="s">
        <v>1172</v>
      </c>
      <c r="D238" s="426">
        <v>28263</v>
      </c>
      <c r="E238" s="426"/>
      <c r="F238" s="420" t="s">
        <v>1117</v>
      </c>
      <c r="G238" s="21" t="s">
        <v>1185</v>
      </c>
      <c r="H238" s="420">
        <v>94.98</v>
      </c>
      <c r="I238" s="21" t="s">
        <v>1117</v>
      </c>
      <c r="J238" s="420" t="s">
        <v>1120</v>
      </c>
      <c r="K238" s="420" t="s">
        <v>336</v>
      </c>
      <c r="L238" s="420"/>
      <c r="M238" s="420"/>
      <c r="N238" s="420"/>
      <c r="O238" s="429" t="s">
        <v>235</v>
      </c>
      <c r="P238" s="430"/>
    </row>
    <row r="239" spans="1:16" s="381" customFormat="1" ht="18" customHeight="1">
      <c r="A239" s="416">
        <v>93</v>
      </c>
      <c r="B239" s="425" t="s">
        <v>1196</v>
      </c>
      <c r="C239" s="21">
        <v>1912</v>
      </c>
      <c r="D239" s="426">
        <v>13487</v>
      </c>
      <c r="E239" s="426"/>
      <c r="F239" s="420" t="s">
        <v>1117</v>
      </c>
      <c r="G239" s="21" t="s">
        <v>1196</v>
      </c>
      <c r="H239" s="420">
        <v>68.11</v>
      </c>
      <c r="I239" s="21" t="s">
        <v>1117</v>
      </c>
      <c r="J239" s="420" t="s">
        <v>1120</v>
      </c>
      <c r="K239" s="420" t="s">
        <v>336</v>
      </c>
      <c r="L239" s="420"/>
      <c r="M239" s="420"/>
      <c r="N239" s="420"/>
      <c r="O239" s="429" t="s">
        <v>235</v>
      </c>
      <c r="P239" s="430"/>
    </row>
    <row r="240" spans="1:16" s="381" customFormat="1" ht="18" customHeight="1">
      <c r="A240" s="416">
        <v>94</v>
      </c>
      <c r="B240" s="425" t="s">
        <v>1293</v>
      </c>
      <c r="C240" s="21">
        <v>1880</v>
      </c>
      <c r="D240" s="426">
        <v>1429</v>
      </c>
      <c r="E240" s="426"/>
      <c r="F240" s="420" t="s">
        <v>1117</v>
      </c>
      <c r="G240" s="21" t="s">
        <v>1293</v>
      </c>
      <c r="H240" s="420"/>
      <c r="I240" s="21" t="s">
        <v>1117</v>
      </c>
      <c r="J240" s="420"/>
      <c r="K240" s="420" t="s">
        <v>336</v>
      </c>
      <c r="L240" s="420"/>
      <c r="M240" s="420"/>
      <c r="N240" s="420"/>
      <c r="O240" s="429" t="s">
        <v>235</v>
      </c>
      <c r="P240" s="430"/>
    </row>
    <row r="241" spans="1:16" s="381" customFormat="1" ht="18" customHeight="1">
      <c r="A241" s="21">
        <v>95</v>
      </c>
      <c r="B241" s="425" t="s">
        <v>1294</v>
      </c>
      <c r="C241" s="21" t="s">
        <v>1172</v>
      </c>
      <c r="D241" s="426">
        <v>2575</v>
      </c>
      <c r="E241" s="426"/>
      <c r="F241" s="420" t="s">
        <v>1117</v>
      </c>
      <c r="G241" s="21" t="s">
        <v>1294</v>
      </c>
      <c r="H241" s="420"/>
      <c r="I241" s="21" t="s">
        <v>1117</v>
      </c>
      <c r="J241" s="420"/>
      <c r="K241" s="420" t="s">
        <v>336</v>
      </c>
      <c r="L241" s="420"/>
      <c r="M241" s="420"/>
      <c r="N241" s="420"/>
      <c r="O241" s="429" t="s">
        <v>235</v>
      </c>
      <c r="P241" s="430"/>
    </row>
    <row r="242" spans="1:16" s="381" customFormat="1" ht="18" customHeight="1">
      <c r="A242" s="416">
        <v>96</v>
      </c>
      <c r="B242" s="425" t="s">
        <v>1295</v>
      </c>
      <c r="C242" s="21">
        <v>1928</v>
      </c>
      <c r="D242" s="426">
        <v>5135</v>
      </c>
      <c r="E242" s="426"/>
      <c r="F242" s="420" t="s">
        <v>1117</v>
      </c>
      <c r="G242" s="21" t="s">
        <v>1295</v>
      </c>
      <c r="H242" s="420"/>
      <c r="I242" s="21" t="s">
        <v>1117</v>
      </c>
      <c r="J242" s="420"/>
      <c r="K242" s="420" t="s">
        <v>336</v>
      </c>
      <c r="L242" s="420"/>
      <c r="M242" s="420"/>
      <c r="N242" s="420"/>
      <c r="O242" s="429" t="s">
        <v>235</v>
      </c>
      <c r="P242" s="430"/>
    </row>
    <row r="243" spans="1:16" s="381" customFormat="1" ht="18" customHeight="1">
      <c r="A243" s="416">
        <v>97</v>
      </c>
      <c r="B243" s="425" t="s">
        <v>1202</v>
      </c>
      <c r="C243" s="21" t="s">
        <v>1119</v>
      </c>
      <c r="D243" s="426">
        <v>2830</v>
      </c>
      <c r="E243" s="426"/>
      <c r="F243" s="420" t="s">
        <v>1117</v>
      </c>
      <c r="G243" s="21" t="s">
        <v>1202</v>
      </c>
      <c r="H243" s="420"/>
      <c r="I243" s="21" t="s">
        <v>1117</v>
      </c>
      <c r="J243" s="420"/>
      <c r="K243" s="420" t="s">
        <v>336</v>
      </c>
      <c r="L243" s="420"/>
      <c r="M243" s="420"/>
      <c r="N243" s="420"/>
      <c r="O243" s="429" t="s">
        <v>235</v>
      </c>
      <c r="P243" s="430"/>
    </row>
    <row r="244" spans="1:16" s="381" customFormat="1" ht="18" customHeight="1">
      <c r="A244" s="21">
        <v>98</v>
      </c>
      <c r="B244" s="425" t="s">
        <v>1296</v>
      </c>
      <c r="C244" s="21">
        <v>1890</v>
      </c>
      <c r="D244" s="426">
        <v>1171</v>
      </c>
      <c r="E244" s="426"/>
      <c r="F244" s="420" t="s">
        <v>1117</v>
      </c>
      <c r="G244" s="21" t="s">
        <v>1296</v>
      </c>
      <c r="H244" s="420"/>
      <c r="I244" s="21" t="s">
        <v>1117</v>
      </c>
      <c r="J244" s="420"/>
      <c r="K244" s="420" t="s">
        <v>336</v>
      </c>
      <c r="L244" s="420"/>
      <c r="M244" s="420"/>
      <c r="N244" s="420"/>
      <c r="O244" s="429" t="s">
        <v>235</v>
      </c>
      <c r="P244" s="430"/>
    </row>
    <row r="245" spans="1:16" s="381" customFormat="1" ht="18" customHeight="1">
      <c r="A245" s="416">
        <v>99</v>
      </c>
      <c r="B245" s="425" t="s">
        <v>1297</v>
      </c>
      <c r="C245" s="21" t="s">
        <v>1172</v>
      </c>
      <c r="D245" s="426">
        <v>2090</v>
      </c>
      <c r="E245" s="426"/>
      <c r="F245" s="420" t="s">
        <v>1117</v>
      </c>
      <c r="G245" s="21" t="s">
        <v>1297</v>
      </c>
      <c r="H245" s="420"/>
      <c r="I245" s="21" t="s">
        <v>1117</v>
      </c>
      <c r="J245" s="420"/>
      <c r="K245" s="420" t="s">
        <v>336</v>
      </c>
      <c r="L245" s="420"/>
      <c r="M245" s="420"/>
      <c r="N245" s="420"/>
      <c r="O245" s="429" t="s">
        <v>235</v>
      </c>
      <c r="P245" s="430"/>
    </row>
    <row r="246" spans="1:16" s="381" customFormat="1" ht="18" customHeight="1">
      <c r="A246" s="416">
        <v>100</v>
      </c>
      <c r="B246" s="425" t="s">
        <v>1298</v>
      </c>
      <c r="C246" s="21">
        <v>1910</v>
      </c>
      <c r="D246" s="426">
        <v>4394</v>
      </c>
      <c r="E246" s="426"/>
      <c r="F246" s="420" t="s">
        <v>1117</v>
      </c>
      <c r="G246" s="21" t="s">
        <v>1298</v>
      </c>
      <c r="H246" s="420"/>
      <c r="I246" s="21" t="s">
        <v>1117</v>
      </c>
      <c r="J246" s="420"/>
      <c r="K246" s="420" t="s">
        <v>336</v>
      </c>
      <c r="L246" s="420"/>
      <c r="M246" s="420"/>
      <c r="N246" s="420"/>
      <c r="O246" s="429" t="s">
        <v>235</v>
      </c>
      <c r="P246" s="430"/>
    </row>
    <row r="247" spans="1:16" s="381" customFormat="1" ht="18" customHeight="1">
      <c r="A247" s="21">
        <v>101</v>
      </c>
      <c r="B247" s="425" t="s">
        <v>1299</v>
      </c>
      <c r="C247" s="21" t="s">
        <v>1172</v>
      </c>
      <c r="D247" s="426">
        <v>1634</v>
      </c>
      <c r="E247" s="426"/>
      <c r="F247" s="420" t="s">
        <v>1117</v>
      </c>
      <c r="G247" s="21" t="s">
        <v>1299</v>
      </c>
      <c r="H247" s="420"/>
      <c r="I247" s="21" t="s">
        <v>1117</v>
      </c>
      <c r="J247" s="420"/>
      <c r="K247" s="420" t="s">
        <v>336</v>
      </c>
      <c r="L247" s="420"/>
      <c r="M247" s="420"/>
      <c r="N247" s="420"/>
      <c r="O247" s="429" t="s">
        <v>235</v>
      </c>
      <c r="P247" s="430"/>
    </row>
    <row r="248" spans="1:16" s="381" customFormat="1" ht="18" customHeight="1">
      <c r="A248" s="416">
        <v>102</v>
      </c>
      <c r="B248" s="425" t="s">
        <v>1141</v>
      </c>
      <c r="C248" s="21">
        <v>1921</v>
      </c>
      <c r="D248" s="426">
        <v>4959</v>
      </c>
      <c r="E248" s="426"/>
      <c r="F248" s="420" t="s">
        <v>1117</v>
      </c>
      <c r="G248" s="21" t="s">
        <v>1141</v>
      </c>
      <c r="H248" s="420"/>
      <c r="I248" s="21" t="s">
        <v>1117</v>
      </c>
      <c r="J248" s="420"/>
      <c r="K248" s="420" t="s">
        <v>336</v>
      </c>
      <c r="L248" s="420"/>
      <c r="M248" s="420"/>
      <c r="N248" s="420"/>
      <c r="O248" s="429" t="s">
        <v>235</v>
      </c>
      <c r="P248" s="430"/>
    </row>
    <row r="249" spans="1:16" s="381" customFormat="1" ht="18" customHeight="1">
      <c r="A249" s="416">
        <v>103</v>
      </c>
      <c r="B249" s="425" t="s">
        <v>1300</v>
      </c>
      <c r="C249" s="21">
        <v>1921</v>
      </c>
      <c r="D249" s="426">
        <v>2133</v>
      </c>
      <c r="E249" s="426"/>
      <c r="F249" s="420" t="s">
        <v>1117</v>
      </c>
      <c r="G249" s="21" t="s">
        <v>1300</v>
      </c>
      <c r="H249" s="420"/>
      <c r="I249" s="21" t="s">
        <v>1117</v>
      </c>
      <c r="J249" s="420"/>
      <c r="K249" s="420" t="s">
        <v>336</v>
      </c>
      <c r="L249" s="420"/>
      <c r="M249" s="420"/>
      <c r="N249" s="420"/>
      <c r="O249" s="429" t="s">
        <v>235</v>
      </c>
      <c r="P249" s="430"/>
    </row>
    <row r="250" spans="1:16" s="381" customFormat="1" ht="18" customHeight="1">
      <c r="A250" s="21">
        <v>104</v>
      </c>
      <c r="B250" s="425" t="s">
        <v>1127</v>
      </c>
      <c r="C250" s="21" t="s">
        <v>1177</v>
      </c>
      <c r="D250" s="426">
        <v>2957</v>
      </c>
      <c r="E250" s="426"/>
      <c r="F250" s="420" t="s">
        <v>1117</v>
      </c>
      <c r="G250" s="21" t="s">
        <v>1127</v>
      </c>
      <c r="H250" s="420"/>
      <c r="I250" s="21" t="s">
        <v>1117</v>
      </c>
      <c r="J250" s="420"/>
      <c r="K250" s="420" t="s">
        <v>336</v>
      </c>
      <c r="L250" s="420"/>
      <c r="M250" s="420"/>
      <c r="N250" s="420"/>
      <c r="O250" s="429" t="s">
        <v>235</v>
      </c>
      <c r="P250" s="430"/>
    </row>
    <row r="251" spans="2:4" s="179" customFormat="1" ht="26.25" customHeight="1">
      <c r="B251" s="179" t="s">
        <v>218</v>
      </c>
      <c r="D251" s="180">
        <f>SUM(D147:D250)</f>
        <v>3459514.54</v>
      </c>
    </row>
    <row r="252" spans="2:16" ht="15">
      <c r="B252" s="99"/>
      <c r="D252" s="99"/>
      <c r="E252" s="99"/>
      <c r="F252" s="100"/>
      <c r="I252" s="99"/>
      <c r="P252" s="99"/>
    </row>
    <row r="253" spans="2:16" ht="15">
      <c r="B253" s="99"/>
      <c r="D253" s="181"/>
      <c r="E253" s="99"/>
      <c r="F253" s="100"/>
      <c r="I253" s="99"/>
      <c r="P253" s="99"/>
    </row>
    <row r="254" spans="2:16" ht="15">
      <c r="B254" s="99"/>
      <c r="D254" s="181"/>
      <c r="E254" s="99"/>
      <c r="F254" s="100"/>
      <c r="I254" s="99"/>
      <c r="P254" s="99"/>
    </row>
    <row r="255" spans="2:16" ht="15">
      <c r="B255" s="99"/>
      <c r="D255" s="99"/>
      <c r="E255" s="99"/>
      <c r="F255" s="100"/>
      <c r="I255" s="99"/>
      <c r="P255" s="99"/>
    </row>
    <row r="256" spans="2:16" ht="15">
      <c r="B256" s="99"/>
      <c r="D256" s="99"/>
      <c r="E256" s="99"/>
      <c r="F256" s="100"/>
      <c r="I256" s="99"/>
      <c r="P256" s="99"/>
    </row>
    <row r="257" spans="2:16" ht="15">
      <c r="B257" s="99"/>
      <c r="D257" s="99"/>
      <c r="E257" s="99"/>
      <c r="F257" s="100"/>
      <c r="I257" s="99"/>
      <c r="P257" s="99"/>
    </row>
    <row r="258" spans="2:16" ht="15">
      <c r="B258" s="99"/>
      <c r="D258" s="99"/>
      <c r="E258" s="99"/>
      <c r="F258" s="100"/>
      <c r="I258" s="99"/>
      <c r="P258" s="99"/>
    </row>
    <row r="259" spans="2:16" ht="15">
      <c r="B259" s="99"/>
      <c r="D259" s="99"/>
      <c r="E259" s="99"/>
      <c r="F259" s="100"/>
      <c r="I259" s="99"/>
      <c r="P259" s="99"/>
    </row>
    <row r="260" spans="2:16" ht="15">
      <c r="B260" s="99"/>
      <c r="D260" s="99"/>
      <c r="E260" s="99"/>
      <c r="F260" s="100"/>
      <c r="I260" s="99"/>
      <c r="P260" s="99"/>
    </row>
    <row r="261" spans="2:16" ht="15">
      <c r="B261" s="99"/>
      <c r="D261" s="99"/>
      <c r="E261" s="99"/>
      <c r="F261" s="100"/>
      <c r="I261" s="99"/>
      <c r="P261" s="99"/>
    </row>
    <row r="262" spans="2:16" ht="15">
      <c r="B262" s="99"/>
      <c r="D262" s="99"/>
      <c r="E262" s="99"/>
      <c r="F262" s="100"/>
      <c r="I262" s="99"/>
      <c r="P262" s="99"/>
    </row>
    <row r="263" spans="2:16" ht="15">
      <c r="B263" s="99"/>
      <c r="D263" s="99"/>
      <c r="E263" s="99"/>
      <c r="F263" s="100"/>
      <c r="I263" s="99"/>
      <c r="P263" s="99"/>
    </row>
    <row r="264" spans="2:16" ht="15">
      <c r="B264" s="99"/>
      <c r="D264" s="99"/>
      <c r="E264" s="99"/>
      <c r="F264" s="100"/>
      <c r="I264" s="99"/>
      <c r="P264" s="99"/>
    </row>
    <row r="265" spans="2:16" ht="15">
      <c r="B265" s="99"/>
      <c r="D265" s="99"/>
      <c r="E265" s="99"/>
      <c r="F265" s="100"/>
      <c r="I265" s="99"/>
      <c r="P265" s="99"/>
    </row>
    <row r="266" spans="2:16" ht="51" customHeight="1">
      <c r="B266" s="99"/>
      <c r="D266" s="99"/>
      <c r="E266" s="99"/>
      <c r="F266" s="100"/>
      <c r="I266" s="99"/>
      <c r="P266" s="99"/>
    </row>
    <row r="267" spans="2:16" ht="15">
      <c r="B267" s="99"/>
      <c r="D267" s="99"/>
      <c r="E267" s="99"/>
      <c r="F267" s="100"/>
      <c r="I267" s="99"/>
      <c r="P267" s="99"/>
    </row>
    <row r="268" spans="2:16" ht="15">
      <c r="B268" s="99"/>
      <c r="D268" s="99"/>
      <c r="E268" s="99"/>
      <c r="F268" s="100"/>
      <c r="I268" s="99"/>
      <c r="P268" s="99"/>
    </row>
    <row r="269" spans="2:16" ht="15">
      <c r="B269" s="99"/>
      <c r="D269" s="99"/>
      <c r="E269" s="99"/>
      <c r="F269" s="100"/>
      <c r="I269" s="99"/>
      <c r="P269" s="99"/>
    </row>
    <row r="270" spans="2:16" ht="15">
      <c r="B270" s="99"/>
      <c r="D270" s="99"/>
      <c r="E270" s="99"/>
      <c r="F270" s="100"/>
      <c r="I270" s="99"/>
      <c r="P270" s="99"/>
    </row>
    <row r="271" spans="2:16" ht="15">
      <c r="B271" s="99"/>
      <c r="D271" s="99"/>
      <c r="E271" s="99"/>
      <c r="F271" s="100"/>
      <c r="I271" s="99"/>
      <c r="P271" s="99"/>
    </row>
    <row r="272" spans="2:16" ht="15">
      <c r="B272" s="99"/>
      <c r="D272" s="99"/>
      <c r="E272" s="99"/>
      <c r="F272" s="100"/>
      <c r="I272" s="99"/>
      <c r="P272" s="99"/>
    </row>
    <row r="273" spans="2:16" ht="15">
      <c r="B273" s="99"/>
      <c r="D273" s="99"/>
      <c r="E273" s="99"/>
      <c r="F273" s="100"/>
      <c r="I273" s="99"/>
      <c r="P273" s="99"/>
    </row>
    <row r="274" spans="2:16" ht="15">
      <c r="B274" s="99"/>
      <c r="D274" s="99"/>
      <c r="E274" s="99"/>
      <c r="F274" s="100"/>
      <c r="I274" s="99"/>
      <c r="P274" s="99"/>
    </row>
    <row r="275" spans="2:16" ht="15">
      <c r="B275" s="99"/>
      <c r="D275" s="99"/>
      <c r="E275" s="99"/>
      <c r="F275" s="100"/>
      <c r="I275" s="99"/>
      <c r="P275" s="99"/>
    </row>
    <row r="276" spans="2:16" ht="15">
      <c r="B276" s="99"/>
      <c r="D276" s="99"/>
      <c r="E276" s="99"/>
      <c r="F276" s="100"/>
      <c r="I276" s="99"/>
      <c r="P276" s="99"/>
    </row>
    <row r="277" spans="2:16" ht="15">
      <c r="B277" s="99"/>
      <c r="D277" s="99"/>
      <c r="E277" s="99"/>
      <c r="F277" s="100"/>
      <c r="I277" s="99"/>
      <c r="P277" s="99"/>
    </row>
    <row r="278" spans="2:16" ht="15">
      <c r="B278" s="99"/>
      <c r="D278" s="99"/>
      <c r="E278" s="99"/>
      <c r="F278" s="100"/>
      <c r="I278" s="99"/>
      <c r="P278" s="99"/>
    </row>
    <row r="279" spans="2:16" ht="15">
      <c r="B279" s="99"/>
      <c r="D279" s="99"/>
      <c r="E279" s="99"/>
      <c r="F279" s="100"/>
      <c r="I279" s="99"/>
      <c r="P279" s="99"/>
    </row>
    <row r="280" spans="2:16" ht="15">
      <c r="B280" s="99"/>
      <c r="D280" s="99"/>
      <c r="E280" s="99"/>
      <c r="F280" s="100"/>
      <c r="I280" s="99"/>
      <c r="P280" s="99"/>
    </row>
    <row r="281" spans="2:16" ht="15">
      <c r="B281" s="99"/>
      <c r="D281" s="99"/>
      <c r="E281" s="99"/>
      <c r="F281" s="100"/>
      <c r="I281" s="99"/>
      <c r="P281" s="99"/>
    </row>
    <row r="282" spans="2:16" ht="15">
      <c r="B282" s="99"/>
      <c r="D282" s="99"/>
      <c r="E282" s="99"/>
      <c r="F282" s="100"/>
      <c r="I282" s="99"/>
      <c r="P282" s="99"/>
    </row>
    <row r="283" spans="2:16" ht="15">
      <c r="B283" s="99"/>
      <c r="D283" s="99"/>
      <c r="E283" s="99"/>
      <c r="F283" s="100"/>
      <c r="I283" s="99"/>
      <c r="P283" s="99"/>
    </row>
    <row r="284" spans="2:16" ht="15">
      <c r="B284" s="99"/>
      <c r="D284" s="99"/>
      <c r="E284" s="99"/>
      <c r="F284" s="100"/>
      <c r="I284" s="99"/>
      <c r="P284" s="99"/>
    </row>
    <row r="285" spans="2:16" ht="15">
      <c r="B285" s="99"/>
      <c r="D285" s="99"/>
      <c r="E285" s="99"/>
      <c r="F285" s="100"/>
      <c r="I285" s="99"/>
      <c r="P285" s="99"/>
    </row>
    <row r="286" spans="2:16" ht="15">
      <c r="B286" s="99"/>
      <c r="D286" s="99"/>
      <c r="E286" s="99"/>
      <c r="F286" s="100"/>
      <c r="I286" s="99"/>
      <c r="P286" s="99"/>
    </row>
    <row r="287" spans="2:16" ht="15">
      <c r="B287" s="99"/>
      <c r="D287" s="99"/>
      <c r="E287" s="99"/>
      <c r="F287" s="100"/>
      <c r="I287" s="99"/>
      <c r="P287" s="99"/>
    </row>
    <row r="288" spans="2:16" ht="15">
      <c r="B288" s="99"/>
      <c r="D288" s="99"/>
      <c r="E288" s="99"/>
      <c r="F288" s="100"/>
      <c r="I288" s="99"/>
      <c r="P288" s="99"/>
    </row>
    <row r="289" spans="2:16" ht="15">
      <c r="B289" s="99"/>
      <c r="D289" s="99"/>
      <c r="E289" s="99"/>
      <c r="F289" s="100"/>
      <c r="I289" s="99"/>
      <c r="P289" s="99"/>
    </row>
    <row r="290" spans="2:16" ht="15">
      <c r="B290" s="99"/>
      <c r="D290" s="99"/>
      <c r="E290" s="99"/>
      <c r="F290" s="100"/>
      <c r="I290" s="99"/>
      <c r="P290" s="99"/>
    </row>
    <row r="291" spans="2:16" ht="15">
      <c r="B291" s="99"/>
      <c r="D291" s="99"/>
      <c r="E291" s="99"/>
      <c r="F291" s="100"/>
      <c r="I291" s="99"/>
      <c r="P291" s="99"/>
    </row>
    <row r="292" spans="2:16" ht="15">
      <c r="B292" s="99"/>
      <c r="D292" s="99"/>
      <c r="E292" s="99"/>
      <c r="F292" s="100"/>
      <c r="I292" s="99"/>
      <c r="P292" s="99"/>
    </row>
    <row r="293" spans="2:16" ht="15">
      <c r="B293" s="99"/>
      <c r="D293" s="99"/>
      <c r="E293" s="99"/>
      <c r="F293" s="100"/>
      <c r="I293" s="99"/>
      <c r="P293" s="99"/>
    </row>
    <row r="294" spans="2:16" ht="15">
      <c r="B294" s="99"/>
      <c r="D294" s="99"/>
      <c r="E294" s="99"/>
      <c r="F294" s="100"/>
      <c r="I294" s="99"/>
      <c r="P294" s="99"/>
    </row>
    <row r="295" spans="2:16" ht="15">
      <c r="B295" s="99"/>
      <c r="D295" s="99"/>
      <c r="E295" s="99"/>
      <c r="F295" s="100"/>
      <c r="I295" s="99"/>
      <c r="P295" s="99"/>
    </row>
    <row r="296" spans="2:16" ht="15">
      <c r="B296" s="99"/>
      <c r="D296" s="99"/>
      <c r="E296" s="99"/>
      <c r="F296" s="100"/>
      <c r="I296" s="99"/>
      <c r="P296" s="99"/>
    </row>
    <row r="297" spans="2:16" ht="15">
      <c r="B297" s="99"/>
      <c r="D297" s="99"/>
      <c r="E297" s="99"/>
      <c r="F297" s="100"/>
      <c r="I297" s="99"/>
      <c r="P297" s="99"/>
    </row>
    <row r="298" spans="2:16" ht="15">
      <c r="B298" s="99"/>
      <c r="D298" s="99"/>
      <c r="E298" s="99"/>
      <c r="F298" s="100"/>
      <c r="I298" s="99"/>
      <c r="P298" s="99"/>
    </row>
    <row r="299" spans="2:16" ht="15">
      <c r="B299" s="99"/>
      <c r="D299" s="99"/>
      <c r="E299" s="99"/>
      <c r="F299" s="100"/>
      <c r="I299" s="99"/>
      <c r="P299" s="99"/>
    </row>
    <row r="300" spans="2:16" ht="15">
      <c r="B300" s="99"/>
      <c r="D300" s="99"/>
      <c r="E300" s="99"/>
      <c r="F300" s="100"/>
      <c r="I300" s="99"/>
      <c r="P300" s="99"/>
    </row>
    <row r="301" spans="2:16" ht="15">
      <c r="B301" s="99"/>
      <c r="D301" s="99"/>
      <c r="E301" s="99"/>
      <c r="F301" s="100"/>
      <c r="I301" s="99"/>
      <c r="P301" s="99"/>
    </row>
    <row r="302" spans="2:16" ht="15">
      <c r="B302" s="99"/>
      <c r="D302" s="99"/>
      <c r="E302" s="99"/>
      <c r="F302" s="100"/>
      <c r="I302" s="99"/>
      <c r="P302" s="99"/>
    </row>
    <row r="303" spans="2:16" ht="15">
      <c r="B303" s="99"/>
      <c r="D303" s="99"/>
      <c r="E303" s="99"/>
      <c r="F303" s="100"/>
      <c r="I303" s="99"/>
      <c r="P303" s="99"/>
    </row>
    <row r="304" spans="2:16" ht="15">
      <c r="B304" s="99"/>
      <c r="D304" s="99"/>
      <c r="E304" s="99"/>
      <c r="F304" s="100"/>
      <c r="I304" s="99"/>
      <c r="P304" s="99"/>
    </row>
    <row r="305" spans="2:16" ht="15">
      <c r="B305" s="99"/>
      <c r="D305" s="99"/>
      <c r="E305" s="99"/>
      <c r="F305" s="100"/>
      <c r="I305" s="99"/>
      <c r="P305" s="99"/>
    </row>
    <row r="306" spans="2:16" ht="15">
      <c r="B306" s="99"/>
      <c r="D306" s="99"/>
      <c r="E306" s="99"/>
      <c r="F306" s="100"/>
      <c r="I306" s="99"/>
      <c r="P306" s="99"/>
    </row>
    <row r="307" spans="2:16" ht="15">
      <c r="B307" s="99"/>
      <c r="D307" s="99"/>
      <c r="E307" s="99"/>
      <c r="F307" s="100"/>
      <c r="I307" s="99"/>
      <c r="P307" s="99"/>
    </row>
    <row r="308" spans="2:16" ht="15">
      <c r="B308" s="99"/>
      <c r="D308" s="99"/>
      <c r="E308" s="99"/>
      <c r="F308" s="100"/>
      <c r="I308" s="99"/>
      <c r="P308" s="99"/>
    </row>
    <row r="309" spans="2:16" ht="15">
      <c r="B309" s="99"/>
      <c r="D309" s="99"/>
      <c r="E309" s="99"/>
      <c r="F309" s="100"/>
      <c r="I309" s="99"/>
      <c r="P309" s="99"/>
    </row>
    <row r="310" spans="5:7" ht="15">
      <c r="E310" s="184"/>
      <c r="F310" s="97"/>
      <c r="G310" s="97"/>
    </row>
  </sheetData>
  <sheetProtection/>
  <mergeCells count="71">
    <mergeCell ref="B113:J113"/>
    <mergeCell ref="K113:N113"/>
    <mergeCell ref="K137:N137"/>
    <mergeCell ref="B126:J126"/>
    <mergeCell ref="K126:N126"/>
    <mergeCell ref="B92:J92"/>
    <mergeCell ref="H93:H95"/>
    <mergeCell ref="G100:G102"/>
    <mergeCell ref="G105:G111"/>
    <mergeCell ref="B99:J99"/>
    <mergeCell ref="K65:K66"/>
    <mergeCell ref="L65:L66"/>
    <mergeCell ref="B60:J60"/>
    <mergeCell ref="K92:N92"/>
    <mergeCell ref="B104:J104"/>
    <mergeCell ref="K104:N104"/>
    <mergeCell ref="F65:F66"/>
    <mergeCell ref="B63:J63"/>
    <mergeCell ref="K60:N60"/>
    <mergeCell ref="J64:J68"/>
    <mergeCell ref="B1:J1"/>
    <mergeCell ref="A65:A66"/>
    <mergeCell ref="K4:N4"/>
    <mergeCell ref="K63:N63"/>
    <mergeCell ref="M65:M66"/>
    <mergeCell ref="N65:N66"/>
    <mergeCell ref="A2:A3"/>
    <mergeCell ref="B2:B3"/>
    <mergeCell ref="D2:D3"/>
    <mergeCell ref="I65:I66"/>
    <mergeCell ref="G19:G22"/>
    <mergeCell ref="B4:J4"/>
    <mergeCell ref="O2:O3"/>
    <mergeCell ref="I2:I3"/>
    <mergeCell ref="K56:N56"/>
    <mergeCell ref="C2:C3"/>
    <mergeCell ref="J2:J3"/>
    <mergeCell ref="K1:O1"/>
    <mergeCell ref="E2:E3"/>
    <mergeCell ref="F2:F3"/>
    <mergeCell ref="H2:H3"/>
    <mergeCell ref="G2:G3"/>
    <mergeCell ref="G93:G97"/>
    <mergeCell ref="K2:N2"/>
    <mergeCell ref="K45:N45"/>
    <mergeCell ref="K55:N55"/>
    <mergeCell ref="B56:J56"/>
    <mergeCell ref="B65:B66"/>
    <mergeCell ref="C65:C66"/>
    <mergeCell ref="D65:D66"/>
    <mergeCell ref="G77:G80"/>
    <mergeCell ref="B45:J45"/>
    <mergeCell ref="B76:J76"/>
    <mergeCell ref="G65:G66"/>
    <mergeCell ref="B146:J146"/>
    <mergeCell ref="K146:N146"/>
    <mergeCell ref="B142:J142"/>
    <mergeCell ref="K142:N142"/>
    <mergeCell ref="G114:G124"/>
    <mergeCell ref="G127:G135"/>
    <mergeCell ref="G138:G140"/>
    <mergeCell ref="B137:J137"/>
    <mergeCell ref="K99:N99"/>
    <mergeCell ref="A73:A74"/>
    <mergeCell ref="C73:C74"/>
    <mergeCell ref="E73:E74"/>
    <mergeCell ref="K82:N82"/>
    <mergeCell ref="B86:J86"/>
    <mergeCell ref="K86:N86"/>
    <mergeCell ref="B82:J82"/>
    <mergeCell ref="K76:N76"/>
  </mergeCells>
  <printOptions horizontalCentered="1"/>
  <pageMargins left="0.19652777777777777" right="0.27569444444444446" top="0.39375" bottom="0.19652777777777777" header="0.5118055555555555" footer="0.5118055555555555"/>
  <pageSetup fitToHeight="0" fitToWidth="1" horizontalDpi="300" verticalDpi="300" orientation="landscape" paperSize="9" scale="37" r:id="rId3"/>
  <rowBreaks count="4" manualBreakCount="4">
    <brk id="71" max="14" man="1"/>
    <brk id="97" max="14" man="1"/>
    <brk id="149" max="14" man="1"/>
    <brk id="251" max="14"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27"/>
  <sheetViews>
    <sheetView view="pageBreakPreview" zoomScale="87" zoomScaleNormal="87" zoomScaleSheetLayoutView="87" zoomScalePageLayoutView="0" workbookViewId="0" topLeftCell="A10">
      <selection activeCell="B19" sqref="B19"/>
    </sheetView>
  </sheetViews>
  <sheetFormatPr defaultColWidth="9.140625" defaultRowHeight="12.75"/>
  <cols>
    <col min="1" max="1" width="8.140625" style="39" customWidth="1"/>
    <col min="2" max="2" width="27.421875" style="39" customWidth="1"/>
    <col min="3" max="3" width="38.421875" style="39" customWidth="1"/>
    <col min="4" max="4" width="25.00390625" style="39" customWidth="1"/>
    <col min="5" max="5" width="27.8515625" style="39" customWidth="1"/>
    <col min="6" max="6" width="9.140625" style="39" customWidth="1"/>
    <col min="7" max="7" width="20.28125" style="39" customWidth="1"/>
    <col min="8" max="16384" width="9.140625" style="39" customWidth="1"/>
  </cols>
  <sheetData>
    <row r="1" spans="1:5" ht="38.25" customHeight="1">
      <c r="A1" s="513" t="s">
        <v>1268</v>
      </c>
      <c r="B1" s="513"/>
      <c r="C1" s="513"/>
      <c r="D1" s="513"/>
      <c r="E1" s="513"/>
    </row>
    <row r="2" spans="1:5" ht="31.5" customHeight="1">
      <c r="A2" s="513"/>
      <c r="B2" s="513"/>
      <c r="C2" s="513"/>
      <c r="D2" s="513"/>
      <c r="E2" s="513"/>
    </row>
    <row r="4" spans="1:5" ht="39.75" customHeight="1">
      <c r="A4" s="322" t="s">
        <v>213</v>
      </c>
      <c r="B4" s="323" t="s">
        <v>223</v>
      </c>
      <c r="C4" s="324" t="s">
        <v>219</v>
      </c>
      <c r="D4" s="325" t="s">
        <v>211</v>
      </c>
      <c r="E4" s="325" t="s">
        <v>220</v>
      </c>
    </row>
    <row r="5" spans="1:5" s="29" customFormat="1" ht="39" customHeight="1">
      <c r="A5" s="514">
        <v>1</v>
      </c>
      <c r="B5" s="312" t="s">
        <v>232</v>
      </c>
      <c r="C5" s="79">
        <v>1513315.35</v>
      </c>
      <c r="D5" s="313"/>
      <c r="E5" s="313"/>
    </row>
    <row r="6" spans="1:5" s="29" customFormat="1" ht="39" customHeight="1">
      <c r="A6" s="515"/>
      <c r="B6" s="314" t="s">
        <v>232</v>
      </c>
      <c r="C6" s="315" t="s">
        <v>1079</v>
      </c>
      <c r="D6" s="313"/>
      <c r="E6" s="313"/>
    </row>
    <row r="7" spans="1:5" s="29" customFormat="1" ht="39" customHeight="1">
      <c r="A7" s="30">
        <v>2</v>
      </c>
      <c r="B7" s="78" t="s">
        <v>1301</v>
      </c>
      <c r="C7" s="412">
        <v>360375.01</v>
      </c>
      <c r="D7" s="316"/>
      <c r="E7" s="316">
        <v>10000</v>
      </c>
    </row>
    <row r="8" spans="1:5" s="29" customFormat="1" ht="39" customHeight="1">
      <c r="A8" s="30">
        <v>3</v>
      </c>
      <c r="B8" s="31" t="s">
        <v>635</v>
      </c>
      <c r="C8" s="316">
        <f>78609.55+5910.29-7834.43+21211-330-820+830.25+269+1600+2990+4893.47+378.84-15-45+440+4313.55+2779+129.9+1800+499+2299+1600+117.99-1899+3450-228.07-501.62+219</f>
        <v>122666.72</v>
      </c>
      <c r="D8" s="79"/>
      <c r="E8" s="79"/>
    </row>
    <row r="9" spans="1:5" s="29" customFormat="1" ht="39" customHeight="1">
      <c r="A9" s="30">
        <v>4</v>
      </c>
      <c r="B9" s="317" t="s">
        <v>1304</v>
      </c>
      <c r="C9" s="318">
        <v>257730</v>
      </c>
      <c r="D9" s="319"/>
      <c r="E9" s="318"/>
    </row>
    <row r="10" spans="1:5" s="29" customFormat="1" ht="42.75" customHeight="1">
      <c r="A10" s="30">
        <v>5</v>
      </c>
      <c r="B10" s="317" t="s">
        <v>225</v>
      </c>
      <c r="C10" s="320">
        <v>329176.81</v>
      </c>
      <c r="D10" s="318"/>
      <c r="E10" s="318"/>
    </row>
    <row r="11" spans="1:5" s="29" customFormat="1" ht="39" customHeight="1">
      <c r="A11" s="30">
        <v>6</v>
      </c>
      <c r="B11" s="31" t="s">
        <v>1320</v>
      </c>
      <c r="C11" s="32">
        <f>1186340.08-446683.84</f>
        <v>739656.24</v>
      </c>
      <c r="D11" s="32">
        <v>82787.54</v>
      </c>
      <c r="E11" s="32">
        <v>7500</v>
      </c>
    </row>
    <row r="12" spans="1:5" s="29" customFormat="1" ht="39" customHeight="1">
      <c r="A12" s="30">
        <v>7</v>
      </c>
      <c r="B12" s="31" t="s">
        <v>33</v>
      </c>
      <c r="C12" s="80">
        <f>222143.59+2450-9500</f>
        <v>215093.59</v>
      </c>
      <c r="D12" s="32">
        <v>7224.09</v>
      </c>
      <c r="E12" s="32"/>
    </row>
    <row r="13" spans="1:5" s="29" customFormat="1" ht="39" customHeight="1">
      <c r="A13" s="30">
        <v>8</v>
      </c>
      <c r="B13" s="31" t="s">
        <v>1309</v>
      </c>
      <c r="C13" s="80">
        <v>699822.38</v>
      </c>
      <c r="D13" s="81">
        <v>64331.83</v>
      </c>
      <c r="E13" s="32"/>
    </row>
    <row r="14" spans="1:5" s="29" customFormat="1" ht="39" customHeight="1">
      <c r="A14" s="30">
        <v>9</v>
      </c>
      <c r="B14" s="31" t="s">
        <v>1310</v>
      </c>
      <c r="C14" s="82">
        <f>824471.96+1550+4279</f>
        <v>830300.96</v>
      </c>
      <c r="D14" s="32">
        <v>158715.31</v>
      </c>
      <c r="E14" s="32"/>
    </row>
    <row r="15" spans="1:5" s="29" customFormat="1" ht="39" customHeight="1">
      <c r="A15" s="30">
        <v>10</v>
      </c>
      <c r="B15" s="31" t="s">
        <v>1312</v>
      </c>
      <c r="C15" s="326">
        <v>305347.96</v>
      </c>
      <c r="D15" s="327">
        <v>1026.34</v>
      </c>
      <c r="E15" s="32"/>
    </row>
    <row r="16" spans="1:5" s="29" customFormat="1" ht="39" customHeight="1">
      <c r="A16" s="30">
        <v>11</v>
      </c>
      <c r="B16" s="31" t="s">
        <v>226</v>
      </c>
      <c r="C16" s="80">
        <f>337928.18+1100-181654.96</f>
        <v>157373.22</v>
      </c>
      <c r="D16" s="32">
        <v>33244.29</v>
      </c>
      <c r="E16" s="321" t="s">
        <v>876</v>
      </c>
    </row>
    <row r="17" spans="1:5" s="29" customFormat="1" ht="39" customHeight="1">
      <c r="A17" s="30">
        <v>12</v>
      </c>
      <c r="B17" s="31" t="s">
        <v>227</v>
      </c>
      <c r="C17" s="82">
        <f>869587.52-433453.15</f>
        <v>436134.37</v>
      </c>
      <c r="D17" s="32">
        <v>58504.39</v>
      </c>
      <c r="E17" s="32"/>
    </row>
    <row r="18" spans="1:5" s="29" customFormat="1" ht="39" customHeight="1">
      <c r="A18" s="30">
        <v>13</v>
      </c>
      <c r="B18" s="31" t="s">
        <v>228</v>
      </c>
      <c r="C18" s="413">
        <f>358891.96+2976+17547</f>
        <v>379414.96</v>
      </c>
      <c r="D18" s="311">
        <v>50849.67</v>
      </c>
      <c r="E18" s="32"/>
    </row>
    <row r="19" spans="1:5" s="29" customFormat="1" ht="62.25" customHeight="1">
      <c r="A19" s="30">
        <v>14</v>
      </c>
      <c r="B19" s="31" t="s">
        <v>885</v>
      </c>
      <c r="C19" s="82">
        <f>576723.87-281727.69</f>
        <v>294996.18</v>
      </c>
      <c r="D19" s="32">
        <v>121321.59</v>
      </c>
      <c r="E19" s="32"/>
    </row>
    <row r="20" spans="1:5" s="29" customFormat="1" ht="39" customHeight="1">
      <c r="A20" s="30">
        <v>15</v>
      </c>
      <c r="B20" s="31" t="s">
        <v>1316</v>
      </c>
      <c r="C20" s="82">
        <v>70374.91</v>
      </c>
      <c r="D20" s="79">
        <v>237042.63</v>
      </c>
      <c r="E20" s="83"/>
    </row>
    <row r="21" spans="1:5" s="29" customFormat="1" ht="39" customHeight="1">
      <c r="A21" s="30">
        <v>16</v>
      </c>
      <c r="B21" s="31" t="s">
        <v>229</v>
      </c>
      <c r="C21" s="82">
        <v>6335.37</v>
      </c>
      <c r="D21" s="32">
        <v>31814.63</v>
      </c>
      <c r="E21" s="83"/>
    </row>
    <row r="22" spans="1:5" s="29" customFormat="1" ht="39" customHeight="1">
      <c r="A22" s="30">
        <v>17</v>
      </c>
      <c r="B22" s="31" t="s">
        <v>230</v>
      </c>
      <c r="C22" s="82">
        <v>6823.65</v>
      </c>
      <c r="D22" s="32">
        <v>31267.01</v>
      </c>
      <c r="E22" s="83"/>
    </row>
    <row r="23" spans="1:7" s="28" customFormat="1" ht="12.75">
      <c r="A23" s="84"/>
      <c r="B23" s="85" t="s">
        <v>218</v>
      </c>
      <c r="C23" s="86">
        <f>SUM(C5:C22)</f>
        <v>6724937.68</v>
      </c>
      <c r="D23" s="86">
        <f>SUM(D11:D22)</f>
        <v>878129.3200000001</v>
      </c>
      <c r="E23" s="87">
        <f>SUM(E7:E12)</f>
        <v>17500</v>
      </c>
      <c r="G23" s="350"/>
    </row>
    <row r="24" spans="1:7" ht="12.75">
      <c r="A24" s="15"/>
      <c r="C24" s="44"/>
      <c r="D24" s="44"/>
      <c r="G24" s="44"/>
    </row>
    <row r="25" ht="12.75">
      <c r="A25" s="15"/>
    </row>
    <row r="27" ht="12.75">
      <c r="D27" s="44"/>
    </row>
  </sheetData>
  <sheetProtection/>
  <mergeCells count="2">
    <mergeCell ref="A1:E2"/>
    <mergeCell ref="A5:A6"/>
  </mergeCells>
  <printOptions/>
  <pageMargins left="0.7" right="0.7" top="0.75" bottom="0.75" header="0.3" footer="0.3"/>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2:F493"/>
  <sheetViews>
    <sheetView view="pageBreakPreview" zoomScaleSheetLayoutView="100" zoomScalePageLayoutView="0" workbookViewId="0" topLeftCell="A490">
      <selection activeCell="B396" sqref="B396"/>
    </sheetView>
  </sheetViews>
  <sheetFormatPr defaultColWidth="9.140625" defaultRowHeight="12.75"/>
  <cols>
    <col min="1" max="1" width="9.00390625" style="39" customWidth="1"/>
    <col min="2" max="2" width="40.28125" style="355" customWidth="1"/>
    <col min="3" max="3" width="28.140625" style="39" customWidth="1"/>
    <col min="4" max="4" width="28.140625" style="376" customWidth="1"/>
    <col min="5" max="5" width="9.140625" style="39" customWidth="1"/>
    <col min="6" max="6" width="24.140625" style="39" customWidth="1"/>
    <col min="7" max="16384" width="9.140625" style="39" customWidth="1"/>
  </cols>
  <sheetData>
    <row r="2" spans="1:4" ht="54.75" customHeight="1">
      <c r="A2" s="1"/>
      <c r="B2" s="2"/>
      <c r="C2" s="520" t="s">
        <v>1269</v>
      </c>
      <c r="D2" s="520"/>
    </row>
    <row r="3" spans="1:4" ht="35.25" customHeight="1">
      <c r="A3" s="521" t="s">
        <v>1250</v>
      </c>
      <c r="B3" s="521"/>
      <c r="C3" s="521"/>
      <c r="D3" s="521"/>
    </row>
    <row r="4" spans="1:4" ht="35.25" customHeight="1">
      <c r="A4" s="20" t="s">
        <v>207</v>
      </c>
      <c r="B4" s="9" t="s">
        <v>208</v>
      </c>
      <c r="C4" s="20" t="s">
        <v>209</v>
      </c>
      <c r="D4" s="356" t="s">
        <v>357</v>
      </c>
    </row>
    <row r="5" spans="1:4" ht="35.25" customHeight="1">
      <c r="A5" s="518" t="s">
        <v>232</v>
      </c>
      <c r="B5" s="518"/>
      <c r="C5" s="518"/>
      <c r="D5" s="518"/>
    </row>
    <row r="6" spans="1:4" ht="35.25" customHeight="1">
      <c r="A6" s="41">
        <v>1</v>
      </c>
      <c r="B6" s="40" t="s">
        <v>278</v>
      </c>
      <c r="C6" s="41">
        <v>2013</v>
      </c>
      <c r="D6" s="357">
        <v>29163.09</v>
      </c>
    </row>
    <row r="7" spans="1:4" ht="35.25" customHeight="1">
      <c r="A7" s="41">
        <v>2</v>
      </c>
      <c r="B7" s="40" t="s">
        <v>279</v>
      </c>
      <c r="C7" s="41">
        <v>2013</v>
      </c>
      <c r="D7" s="357">
        <v>16109.81</v>
      </c>
    </row>
    <row r="8" spans="1:4" ht="35.25" customHeight="1">
      <c r="A8" s="41">
        <v>3</v>
      </c>
      <c r="B8" s="40" t="s">
        <v>280</v>
      </c>
      <c r="C8" s="41">
        <v>2013</v>
      </c>
      <c r="D8" s="357">
        <v>130000</v>
      </c>
    </row>
    <row r="9" spans="1:4" ht="35.25" customHeight="1">
      <c r="A9" s="41">
        <v>4</v>
      </c>
      <c r="B9" s="40" t="s">
        <v>281</v>
      </c>
      <c r="C9" s="41">
        <v>2013</v>
      </c>
      <c r="D9" s="357">
        <v>499</v>
      </c>
    </row>
    <row r="10" spans="1:4" ht="35.25" customHeight="1">
      <c r="A10" s="41">
        <v>5</v>
      </c>
      <c r="B10" s="40" t="s">
        <v>282</v>
      </c>
      <c r="C10" s="41">
        <v>2013</v>
      </c>
      <c r="D10" s="357">
        <v>789</v>
      </c>
    </row>
    <row r="11" spans="1:4" ht="35.25" customHeight="1">
      <c r="A11" s="41">
        <v>6</v>
      </c>
      <c r="B11" s="40" t="s">
        <v>283</v>
      </c>
      <c r="C11" s="41">
        <v>2013</v>
      </c>
      <c r="D11" s="357">
        <v>1499</v>
      </c>
    </row>
    <row r="12" spans="1:4" ht="35.25" customHeight="1">
      <c r="A12" s="41">
        <v>7</v>
      </c>
      <c r="B12" s="40" t="s">
        <v>284</v>
      </c>
      <c r="C12" s="41">
        <v>2013</v>
      </c>
      <c r="D12" s="357">
        <v>3098</v>
      </c>
    </row>
    <row r="13" spans="1:4" ht="35.25" customHeight="1">
      <c r="A13" s="41">
        <v>8</v>
      </c>
      <c r="B13" s="40" t="s">
        <v>285</v>
      </c>
      <c r="C13" s="41">
        <v>2013</v>
      </c>
      <c r="D13" s="357">
        <v>3098</v>
      </c>
    </row>
    <row r="14" spans="1:4" ht="35.25" customHeight="1">
      <c r="A14" s="41">
        <v>9</v>
      </c>
      <c r="B14" s="40" t="s">
        <v>286</v>
      </c>
      <c r="C14" s="41">
        <v>2013</v>
      </c>
      <c r="D14" s="357">
        <v>489</v>
      </c>
    </row>
    <row r="15" spans="1:4" ht="35.25" customHeight="1">
      <c r="A15" s="41">
        <v>10</v>
      </c>
      <c r="B15" s="40" t="s">
        <v>287</v>
      </c>
      <c r="C15" s="41">
        <v>2013</v>
      </c>
      <c r="D15" s="357">
        <v>489</v>
      </c>
    </row>
    <row r="16" spans="1:4" ht="35.25" customHeight="1">
      <c r="A16" s="41">
        <v>11</v>
      </c>
      <c r="B16" s="40" t="s">
        <v>288</v>
      </c>
      <c r="C16" s="41">
        <v>2013</v>
      </c>
      <c r="D16" s="357">
        <v>3298</v>
      </c>
    </row>
    <row r="17" spans="1:4" ht="35.25" customHeight="1">
      <c r="A17" s="41">
        <v>12</v>
      </c>
      <c r="B17" s="40" t="s">
        <v>289</v>
      </c>
      <c r="C17" s="41">
        <v>2013</v>
      </c>
      <c r="D17" s="357">
        <v>454</v>
      </c>
    </row>
    <row r="18" spans="1:4" ht="35.25" customHeight="1">
      <c r="A18" s="41">
        <v>13</v>
      </c>
      <c r="B18" s="40" t="s">
        <v>290</v>
      </c>
      <c r="C18" s="41">
        <v>2014</v>
      </c>
      <c r="D18" s="357">
        <v>1168.5</v>
      </c>
    </row>
    <row r="19" spans="1:4" ht="35.25" customHeight="1">
      <c r="A19" s="41">
        <v>14</v>
      </c>
      <c r="B19" s="40" t="s">
        <v>291</v>
      </c>
      <c r="C19" s="41">
        <v>2014</v>
      </c>
      <c r="D19" s="357">
        <v>1168.5</v>
      </c>
    </row>
    <row r="20" spans="1:4" ht="35.25" customHeight="1">
      <c r="A20" s="41">
        <v>15</v>
      </c>
      <c r="B20" s="40" t="s">
        <v>292</v>
      </c>
      <c r="C20" s="41">
        <v>2014</v>
      </c>
      <c r="D20" s="357">
        <v>1168.5</v>
      </c>
    </row>
    <row r="21" spans="1:4" ht="35.25" customHeight="1">
      <c r="A21" s="41">
        <v>16</v>
      </c>
      <c r="B21" s="40" t="s">
        <v>293</v>
      </c>
      <c r="C21" s="41">
        <v>2014</v>
      </c>
      <c r="D21" s="357">
        <v>599</v>
      </c>
    </row>
    <row r="22" spans="1:4" ht="35.25" customHeight="1">
      <c r="A22" s="41">
        <v>17</v>
      </c>
      <c r="B22" s="40" t="s">
        <v>294</v>
      </c>
      <c r="C22" s="41">
        <v>2014</v>
      </c>
      <c r="D22" s="357">
        <v>599</v>
      </c>
    </row>
    <row r="23" spans="1:4" ht="35.25" customHeight="1">
      <c r="A23" s="41">
        <v>18</v>
      </c>
      <c r="B23" s="40" t="s">
        <v>295</v>
      </c>
      <c r="C23" s="41">
        <v>2014</v>
      </c>
      <c r="D23" s="357">
        <v>599</v>
      </c>
    </row>
    <row r="24" spans="1:4" ht="35.25" customHeight="1">
      <c r="A24" s="41">
        <v>19</v>
      </c>
      <c r="B24" s="40" t="s">
        <v>296</v>
      </c>
      <c r="C24" s="41">
        <v>2014</v>
      </c>
      <c r="D24" s="357">
        <v>599</v>
      </c>
    </row>
    <row r="25" spans="1:4" ht="35.25" customHeight="1">
      <c r="A25" s="41">
        <v>20</v>
      </c>
      <c r="B25" s="40" t="s">
        <v>297</v>
      </c>
      <c r="C25" s="41">
        <v>2014</v>
      </c>
      <c r="D25" s="357">
        <v>599</v>
      </c>
    </row>
    <row r="26" spans="1:4" ht="35.25" customHeight="1">
      <c r="A26" s="41">
        <v>21</v>
      </c>
      <c r="B26" s="40" t="s">
        <v>298</v>
      </c>
      <c r="C26" s="41">
        <v>2014</v>
      </c>
      <c r="D26" s="357">
        <v>3234.37</v>
      </c>
    </row>
    <row r="27" spans="1:4" ht="35.25" customHeight="1">
      <c r="A27" s="41">
        <v>22</v>
      </c>
      <c r="B27" s="40" t="s">
        <v>299</v>
      </c>
      <c r="C27" s="41">
        <v>2014</v>
      </c>
      <c r="D27" s="357">
        <v>3234.37</v>
      </c>
    </row>
    <row r="28" spans="1:4" ht="35.25" customHeight="1">
      <c r="A28" s="41">
        <v>23</v>
      </c>
      <c r="B28" s="40" t="s">
        <v>301</v>
      </c>
      <c r="C28" s="41">
        <v>2014</v>
      </c>
      <c r="D28" s="357">
        <v>1550</v>
      </c>
    </row>
    <row r="29" spans="1:4" ht="35.25" customHeight="1">
      <c r="A29" s="41">
        <v>24</v>
      </c>
      <c r="B29" s="40" t="s">
        <v>302</v>
      </c>
      <c r="C29" s="41">
        <v>2014</v>
      </c>
      <c r="D29" s="357">
        <v>1405</v>
      </c>
    </row>
    <row r="30" spans="1:4" ht="35.25" customHeight="1">
      <c r="A30" s="41">
        <v>25</v>
      </c>
      <c r="B30" s="40" t="s">
        <v>303</v>
      </c>
      <c r="C30" s="41">
        <v>2014</v>
      </c>
      <c r="D30" s="357">
        <v>1405</v>
      </c>
    </row>
    <row r="31" spans="1:4" ht="35.25" customHeight="1">
      <c r="A31" s="41">
        <v>26</v>
      </c>
      <c r="B31" s="40" t="s">
        <v>304</v>
      </c>
      <c r="C31" s="41">
        <v>2014</v>
      </c>
      <c r="D31" s="357">
        <v>3348</v>
      </c>
    </row>
    <row r="32" spans="1:4" ht="35.25" customHeight="1">
      <c r="A32" s="41">
        <v>27</v>
      </c>
      <c r="B32" s="40" t="s">
        <v>305</v>
      </c>
      <c r="C32" s="41">
        <v>2014</v>
      </c>
      <c r="D32" s="357">
        <v>3348</v>
      </c>
    </row>
    <row r="33" spans="1:4" ht="35.25" customHeight="1">
      <c r="A33" s="41">
        <v>28</v>
      </c>
      <c r="B33" s="40" t="s">
        <v>306</v>
      </c>
      <c r="C33" s="41">
        <v>2014</v>
      </c>
      <c r="D33" s="357">
        <v>3348</v>
      </c>
    </row>
    <row r="34" spans="1:4" ht="35.25" customHeight="1">
      <c r="A34" s="41">
        <v>29</v>
      </c>
      <c r="B34" s="40" t="s">
        <v>307</v>
      </c>
      <c r="C34" s="41">
        <v>2014</v>
      </c>
      <c r="D34" s="357">
        <v>3348</v>
      </c>
    </row>
    <row r="35" spans="1:4" ht="35.25" customHeight="1">
      <c r="A35" s="41">
        <v>30</v>
      </c>
      <c r="B35" s="40" t="s">
        <v>308</v>
      </c>
      <c r="C35" s="41">
        <v>2014</v>
      </c>
      <c r="D35" s="357">
        <v>443</v>
      </c>
    </row>
    <row r="36" spans="1:4" ht="35.25" customHeight="1">
      <c r="A36" s="41">
        <v>31</v>
      </c>
      <c r="B36" s="40" t="s">
        <v>309</v>
      </c>
      <c r="C36" s="41">
        <v>2014</v>
      </c>
      <c r="D36" s="357">
        <v>443</v>
      </c>
    </row>
    <row r="37" spans="1:4" ht="35.25" customHeight="1">
      <c r="A37" s="41">
        <v>32</v>
      </c>
      <c r="B37" s="329" t="s">
        <v>310</v>
      </c>
      <c r="C37" s="41">
        <v>2014</v>
      </c>
      <c r="D37" s="357">
        <v>443</v>
      </c>
    </row>
    <row r="38" spans="1:4" ht="35.25" customHeight="1">
      <c r="A38" s="41">
        <v>33</v>
      </c>
      <c r="B38" s="329" t="s">
        <v>311</v>
      </c>
      <c r="C38" s="41">
        <v>2014</v>
      </c>
      <c r="D38" s="357">
        <v>443</v>
      </c>
    </row>
    <row r="39" spans="1:4" ht="35.25" customHeight="1">
      <c r="A39" s="41">
        <v>34</v>
      </c>
      <c r="B39" s="16" t="s">
        <v>373</v>
      </c>
      <c r="C39" s="41">
        <v>2015</v>
      </c>
      <c r="D39" s="358">
        <v>37859.4</v>
      </c>
    </row>
    <row r="40" spans="1:4" ht="35.25" customHeight="1">
      <c r="A40" s="41">
        <v>35</v>
      </c>
      <c r="B40" s="329" t="s">
        <v>374</v>
      </c>
      <c r="C40" s="41">
        <v>2015</v>
      </c>
      <c r="D40" s="357">
        <v>4138.95</v>
      </c>
    </row>
    <row r="41" spans="1:4" ht="35.25" customHeight="1">
      <c r="A41" s="41">
        <v>36</v>
      </c>
      <c r="B41" s="329" t="s">
        <v>375</v>
      </c>
      <c r="C41" s="41">
        <v>2015</v>
      </c>
      <c r="D41" s="357">
        <v>4138.95</v>
      </c>
    </row>
    <row r="42" spans="1:4" ht="35.25" customHeight="1">
      <c r="A42" s="41">
        <v>37</v>
      </c>
      <c r="B42" s="329" t="s">
        <v>376</v>
      </c>
      <c r="C42" s="41">
        <v>2015</v>
      </c>
      <c r="D42" s="357">
        <v>4138.95</v>
      </c>
    </row>
    <row r="43" spans="1:4" ht="35.25" customHeight="1">
      <c r="A43" s="41">
        <v>38</v>
      </c>
      <c r="B43" s="329" t="s">
        <v>377</v>
      </c>
      <c r="C43" s="41">
        <v>2015</v>
      </c>
      <c r="D43" s="357">
        <v>1107</v>
      </c>
    </row>
    <row r="44" spans="1:4" ht="35.25" customHeight="1">
      <c r="A44" s="41">
        <v>39</v>
      </c>
      <c r="B44" s="329" t="s">
        <v>378</v>
      </c>
      <c r="C44" s="41">
        <v>2015</v>
      </c>
      <c r="D44" s="357">
        <v>1107</v>
      </c>
    </row>
    <row r="45" spans="1:4" ht="35.25" customHeight="1">
      <c r="A45" s="41">
        <v>40</v>
      </c>
      <c r="B45" s="329" t="s">
        <v>379</v>
      </c>
      <c r="C45" s="41">
        <v>2015</v>
      </c>
      <c r="D45" s="357">
        <v>1107</v>
      </c>
    </row>
    <row r="46" spans="1:4" ht="35.25" customHeight="1">
      <c r="A46" s="41">
        <v>41</v>
      </c>
      <c r="B46" s="329" t="s">
        <v>380</v>
      </c>
      <c r="C46" s="41">
        <v>2015</v>
      </c>
      <c r="D46" s="357">
        <v>3210.3</v>
      </c>
    </row>
    <row r="47" spans="1:4" ht="35.25" customHeight="1">
      <c r="A47" s="41">
        <v>42</v>
      </c>
      <c r="B47" s="329" t="s">
        <v>381</v>
      </c>
      <c r="C47" s="41">
        <v>2015</v>
      </c>
      <c r="D47" s="357">
        <v>2830</v>
      </c>
    </row>
    <row r="48" spans="1:4" ht="35.25" customHeight="1">
      <c r="A48" s="41">
        <v>43</v>
      </c>
      <c r="B48" s="329" t="s">
        <v>382</v>
      </c>
      <c r="C48" s="41">
        <v>2015</v>
      </c>
      <c r="D48" s="357">
        <v>3739.2</v>
      </c>
    </row>
    <row r="49" spans="1:4" ht="35.25" customHeight="1">
      <c r="A49" s="41">
        <v>44</v>
      </c>
      <c r="B49" s="329" t="s">
        <v>383</v>
      </c>
      <c r="C49" s="41">
        <v>2015</v>
      </c>
      <c r="D49" s="357">
        <v>3739.2</v>
      </c>
    </row>
    <row r="50" spans="1:4" ht="35.25" customHeight="1">
      <c r="A50" s="41">
        <v>45</v>
      </c>
      <c r="B50" s="329" t="s">
        <v>384</v>
      </c>
      <c r="C50" s="41">
        <v>2015</v>
      </c>
      <c r="D50" s="357">
        <v>861</v>
      </c>
    </row>
    <row r="51" spans="1:4" ht="35.25" customHeight="1">
      <c r="A51" s="41">
        <v>46</v>
      </c>
      <c r="B51" s="329" t="s">
        <v>385</v>
      </c>
      <c r="C51" s="41">
        <v>2015</v>
      </c>
      <c r="D51" s="357">
        <v>861</v>
      </c>
    </row>
    <row r="52" spans="1:4" ht="35.25" customHeight="1">
      <c r="A52" s="41">
        <v>47</v>
      </c>
      <c r="B52" s="329" t="s">
        <v>386</v>
      </c>
      <c r="C52" s="41">
        <v>2015</v>
      </c>
      <c r="D52" s="357">
        <v>1586.7</v>
      </c>
    </row>
    <row r="53" spans="1:4" ht="35.25" customHeight="1">
      <c r="A53" s="41">
        <v>48</v>
      </c>
      <c r="B53" s="329" t="s">
        <v>387</v>
      </c>
      <c r="C53" s="41">
        <v>2015</v>
      </c>
      <c r="D53" s="357">
        <v>492</v>
      </c>
    </row>
    <row r="54" spans="1:4" ht="35.25" customHeight="1">
      <c r="A54" s="41">
        <v>49</v>
      </c>
      <c r="B54" s="329" t="s">
        <v>388</v>
      </c>
      <c r="C54" s="41">
        <v>2015</v>
      </c>
      <c r="D54" s="357">
        <v>492</v>
      </c>
    </row>
    <row r="55" spans="1:4" ht="35.25" customHeight="1">
      <c r="A55" s="41">
        <v>50</v>
      </c>
      <c r="B55" s="329" t="s">
        <v>389</v>
      </c>
      <c r="C55" s="41">
        <v>2015</v>
      </c>
      <c r="D55" s="357">
        <v>3364.05</v>
      </c>
    </row>
    <row r="56" spans="1:4" ht="35.25" customHeight="1">
      <c r="A56" s="41">
        <v>51</v>
      </c>
      <c r="B56" s="329" t="s">
        <v>390</v>
      </c>
      <c r="C56" s="41">
        <v>2016</v>
      </c>
      <c r="D56" s="357">
        <v>1195</v>
      </c>
    </row>
    <row r="57" spans="1:4" ht="35.25" customHeight="1">
      <c r="A57" s="41">
        <v>52</v>
      </c>
      <c r="B57" s="329" t="s">
        <v>547</v>
      </c>
      <c r="C57" s="41">
        <v>2016</v>
      </c>
      <c r="D57" s="357">
        <v>3559.62</v>
      </c>
    </row>
    <row r="58" spans="1:4" ht="35.25" customHeight="1">
      <c r="A58" s="41">
        <v>53</v>
      </c>
      <c r="B58" s="329" t="s">
        <v>548</v>
      </c>
      <c r="C58" s="41">
        <v>2016</v>
      </c>
      <c r="D58" s="357">
        <v>3559.62</v>
      </c>
    </row>
    <row r="59" spans="1:4" ht="35.25" customHeight="1">
      <c r="A59" s="41">
        <v>54</v>
      </c>
      <c r="B59" s="329" t="s">
        <v>549</v>
      </c>
      <c r="C59" s="41">
        <v>2016</v>
      </c>
      <c r="D59" s="357">
        <v>3559.62</v>
      </c>
    </row>
    <row r="60" spans="1:4" ht="35.25" customHeight="1">
      <c r="A60" s="41">
        <v>55</v>
      </c>
      <c r="B60" s="329" t="s">
        <v>550</v>
      </c>
      <c r="C60" s="41">
        <v>2016</v>
      </c>
      <c r="D60" s="357">
        <v>3559.62</v>
      </c>
    </row>
    <row r="61" spans="1:4" ht="35.25" customHeight="1">
      <c r="A61" s="41">
        <v>56</v>
      </c>
      <c r="B61" s="329" t="s">
        <v>551</v>
      </c>
      <c r="C61" s="41">
        <v>2016</v>
      </c>
      <c r="D61" s="357">
        <v>552.27</v>
      </c>
    </row>
    <row r="62" spans="1:4" ht="35.25" customHeight="1">
      <c r="A62" s="41">
        <v>57</v>
      </c>
      <c r="B62" s="329" t="s">
        <v>552</v>
      </c>
      <c r="C62" s="41">
        <v>2016</v>
      </c>
      <c r="D62" s="357">
        <v>552.27</v>
      </c>
    </row>
    <row r="63" spans="1:4" ht="35.25" customHeight="1">
      <c r="A63" s="41">
        <v>58</v>
      </c>
      <c r="B63" s="329" t="s">
        <v>553</v>
      </c>
      <c r="C63" s="41">
        <v>2016</v>
      </c>
      <c r="D63" s="357">
        <v>552.27</v>
      </c>
    </row>
    <row r="64" spans="1:4" ht="35.25" customHeight="1">
      <c r="A64" s="41">
        <v>59</v>
      </c>
      <c r="B64" s="329" t="s">
        <v>554</v>
      </c>
      <c r="C64" s="41">
        <v>2016</v>
      </c>
      <c r="D64" s="357">
        <v>552.27</v>
      </c>
    </row>
    <row r="65" spans="1:4" ht="35.25" customHeight="1">
      <c r="A65" s="41">
        <v>60</v>
      </c>
      <c r="B65" s="329" t="s">
        <v>555</v>
      </c>
      <c r="C65" s="41">
        <v>2016</v>
      </c>
      <c r="D65" s="357">
        <v>553.5</v>
      </c>
    </row>
    <row r="66" spans="1:4" ht="35.25" customHeight="1">
      <c r="A66" s="41">
        <v>61</v>
      </c>
      <c r="B66" s="329" t="s">
        <v>556</v>
      </c>
      <c r="C66" s="41">
        <v>2016</v>
      </c>
      <c r="D66" s="357">
        <v>553.5</v>
      </c>
    </row>
    <row r="67" spans="1:4" ht="35.25" customHeight="1">
      <c r="A67" s="41">
        <v>62</v>
      </c>
      <c r="B67" s="329" t="s">
        <v>557</v>
      </c>
      <c r="C67" s="41">
        <v>2016</v>
      </c>
      <c r="D67" s="357">
        <v>553.5</v>
      </c>
    </row>
    <row r="68" spans="1:4" ht="35.25" customHeight="1">
      <c r="A68" s="41">
        <v>63</v>
      </c>
      <c r="B68" s="329" t="s">
        <v>558</v>
      </c>
      <c r="C68" s="41">
        <v>2016</v>
      </c>
      <c r="D68" s="357">
        <v>1107</v>
      </c>
    </row>
    <row r="69" spans="1:4" ht="35.25" customHeight="1">
      <c r="A69" s="41">
        <v>64</v>
      </c>
      <c r="B69" s="329" t="s">
        <v>559</v>
      </c>
      <c r="C69" s="41">
        <v>2016</v>
      </c>
      <c r="D69" s="357">
        <v>1107</v>
      </c>
    </row>
    <row r="70" spans="1:4" ht="35.25" customHeight="1">
      <c r="A70" s="41">
        <v>65</v>
      </c>
      <c r="B70" s="329" t="s">
        <v>560</v>
      </c>
      <c r="C70" s="41">
        <v>2016</v>
      </c>
      <c r="D70" s="357">
        <v>1107</v>
      </c>
    </row>
    <row r="71" spans="1:4" ht="35.25" customHeight="1">
      <c r="A71" s="41">
        <v>66</v>
      </c>
      <c r="B71" s="329" t="s">
        <v>561</v>
      </c>
      <c r="C71" s="41">
        <v>2016</v>
      </c>
      <c r="D71" s="357">
        <v>1291.5</v>
      </c>
    </row>
    <row r="72" spans="1:4" ht="35.25" customHeight="1">
      <c r="A72" s="41">
        <v>67</v>
      </c>
      <c r="B72" s="329" t="s">
        <v>562</v>
      </c>
      <c r="C72" s="41">
        <v>2016</v>
      </c>
      <c r="D72" s="357">
        <v>1291.5</v>
      </c>
    </row>
    <row r="73" spans="1:4" ht="35.25" customHeight="1">
      <c r="A73" s="41">
        <v>68</v>
      </c>
      <c r="B73" s="329" t="s">
        <v>563</v>
      </c>
      <c r="C73" s="41">
        <v>2016</v>
      </c>
      <c r="D73" s="357">
        <v>1291.5</v>
      </c>
    </row>
    <row r="74" spans="1:4" ht="35.25" customHeight="1">
      <c r="A74" s="41">
        <v>69</v>
      </c>
      <c r="B74" s="329" t="s">
        <v>564</v>
      </c>
      <c r="C74" s="41">
        <v>2016</v>
      </c>
      <c r="D74" s="357">
        <v>4574.37</v>
      </c>
    </row>
    <row r="75" spans="1:4" ht="35.25" customHeight="1">
      <c r="A75" s="41">
        <v>70</v>
      </c>
      <c r="B75" s="329" t="s">
        <v>565</v>
      </c>
      <c r="C75" s="41">
        <v>2016</v>
      </c>
      <c r="D75" s="357">
        <v>4574.37</v>
      </c>
    </row>
    <row r="76" spans="1:4" ht="35.25" customHeight="1">
      <c r="A76" s="41">
        <v>71</v>
      </c>
      <c r="B76" s="329" t="s">
        <v>566</v>
      </c>
      <c r="C76" s="41">
        <v>2016</v>
      </c>
      <c r="D76" s="357">
        <v>4574.37</v>
      </c>
    </row>
    <row r="77" spans="1:4" ht="35.25" customHeight="1">
      <c r="A77" s="41">
        <v>72</v>
      </c>
      <c r="B77" s="329" t="s">
        <v>567</v>
      </c>
      <c r="C77" s="41">
        <v>2016</v>
      </c>
      <c r="D77" s="357">
        <v>3713.37</v>
      </c>
    </row>
    <row r="78" spans="1:4" ht="35.25" customHeight="1">
      <c r="A78" s="41">
        <v>73</v>
      </c>
      <c r="B78" s="329" t="s">
        <v>568</v>
      </c>
      <c r="C78" s="41">
        <v>2016</v>
      </c>
      <c r="D78" s="357">
        <v>3713.37</v>
      </c>
    </row>
    <row r="79" spans="1:4" ht="35.25" customHeight="1">
      <c r="A79" s="41">
        <v>74</v>
      </c>
      <c r="B79" s="329" t="s">
        <v>569</v>
      </c>
      <c r="C79" s="41">
        <v>2016</v>
      </c>
      <c r="D79" s="357">
        <v>3713.37</v>
      </c>
    </row>
    <row r="80" spans="1:4" ht="35.25" customHeight="1">
      <c r="A80" s="41">
        <v>75</v>
      </c>
      <c r="B80" s="329" t="s">
        <v>1105</v>
      </c>
      <c r="C80" s="41">
        <v>2017</v>
      </c>
      <c r="D80" s="357">
        <v>4632.27</v>
      </c>
    </row>
    <row r="81" spans="1:4" ht="35.25" customHeight="1">
      <c r="A81" s="41">
        <v>76</v>
      </c>
      <c r="B81" s="329" t="s">
        <v>1106</v>
      </c>
      <c r="C81" s="41">
        <v>2017</v>
      </c>
      <c r="D81" s="357">
        <v>4632.27</v>
      </c>
    </row>
    <row r="82" spans="1:4" ht="35.25" customHeight="1">
      <c r="A82" s="41">
        <v>77</v>
      </c>
      <c r="B82" s="329" t="s">
        <v>1107</v>
      </c>
      <c r="C82" s="41">
        <v>2017</v>
      </c>
      <c r="D82" s="357">
        <v>4632.27</v>
      </c>
    </row>
    <row r="83" spans="1:4" ht="35.25" customHeight="1">
      <c r="A83" s="41">
        <v>78</v>
      </c>
      <c r="B83" s="329" t="s">
        <v>1108</v>
      </c>
      <c r="C83" s="41">
        <v>2017</v>
      </c>
      <c r="D83" s="357">
        <v>1199</v>
      </c>
    </row>
    <row r="84" spans="1:4" ht="35.25" customHeight="1">
      <c r="A84" s="41">
        <v>79</v>
      </c>
      <c r="B84" s="27" t="s">
        <v>391</v>
      </c>
      <c r="C84" s="330">
        <v>2014</v>
      </c>
      <c r="D84" s="357">
        <v>3505.51</v>
      </c>
    </row>
    <row r="85" spans="1:4" ht="35.25" customHeight="1">
      <c r="A85" s="41">
        <v>80</v>
      </c>
      <c r="B85" s="27" t="s">
        <v>392</v>
      </c>
      <c r="C85" s="330">
        <v>2014</v>
      </c>
      <c r="D85" s="357">
        <v>3505.51</v>
      </c>
    </row>
    <row r="86" spans="1:4" ht="35.25" customHeight="1">
      <c r="A86" s="41">
        <v>81</v>
      </c>
      <c r="B86" s="27" t="s">
        <v>393</v>
      </c>
      <c r="C86" s="330">
        <v>2014</v>
      </c>
      <c r="D86" s="357">
        <v>3505.51</v>
      </c>
    </row>
    <row r="87" spans="1:4" ht="35.25" customHeight="1">
      <c r="A87" s="41">
        <v>82</v>
      </c>
      <c r="B87" s="27" t="s">
        <v>394</v>
      </c>
      <c r="C87" s="330">
        <v>2014</v>
      </c>
      <c r="D87" s="357">
        <v>3505.51</v>
      </c>
    </row>
    <row r="88" spans="1:4" ht="35.25" customHeight="1">
      <c r="A88" s="41">
        <v>83</v>
      </c>
      <c r="B88" s="27" t="s">
        <v>395</v>
      </c>
      <c r="C88" s="330">
        <v>2014</v>
      </c>
      <c r="D88" s="357">
        <v>3505.51</v>
      </c>
    </row>
    <row r="89" spans="1:4" ht="35.25" customHeight="1">
      <c r="A89" s="41">
        <v>84</v>
      </c>
      <c r="B89" s="27" t="s">
        <v>396</v>
      </c>
      <c r="C89" s="330">
        <v>2014</v>
      </c>
      <c r="D89" s="357">
        <v>3505.51</v>
      </c>
    </row>
    <row r="90" spans="1:4" ht="35.25" customHeight="1">
      <c r="A90" s="41">
        <v>85</v>
      </c>
      <c r="B90" s="27" t="s">
        <v>397</v>
      </c>
      <c r="C90" s="330">
        <v>2014</v>
      </c>
      <c r="D90" s="357">
        <v>3505.51</v>
      </c>
    </row>
    <row r="91" spans="1:4" ht="35.25" customHeight="1">
      <c r="A91" s="41">
        <v>86</v>
      </c>
      <c r="B91" s="27" t="s">
        <v>398</v>
      </c>
      <c r="C91" s="330">
        <v>2014</v>
      </c>
      <c r="D91" s="357">
        <v>3505.51</v>
      </c>
    </row>
    <row r="92" spans="1:4" ht="35.25" customHeight="1">
      <c r="A92" s="41">
        <v>87</v>
      </c>
      <c r="B92" s="27" t="s">
        <v>399</v>
      </c>
      <c r="C92" s="330">
        <v>2014</v>
      </c>
      <c r="D92" s="357">
        <v>3505.51</v>
      </c>
    </row>
    <row r="93" spans="1:4" ht="35.25" customHeight="1">
      <c r="A93" s="41">
        <v>88</v>
      </c>
      <c r="B93" s="27" t="s">
        <v>400</v>
      </c>
      <c r="C93" s="330">
        <v>2014</v>
      </c>
      <c r="D93" s="357">
        <v>3505.51</v>
      </c>
    </row>
    <row r="94" spans="1:4" ht="35.25" customHeight="1">
      <c r="A94" s="41">
        <v>89</v>
      </c>
      <c r="B94" s="27" t="s">
        <v>401</v>
      </c>
      <c r="C94" s="330">
        <v>2014</v>
      </c>
      <c r="D94" s="357">
        <v>3505.51</v>
      </c>
    </row>
    <row r="95" spans="1:4" ht="35.25" customHeight="1">
      <c r="A95" s="41">
        <v>90</v>
      </c>
      <c r="B95" s="27" t="s">
        <v>402</v>
      </c>
      <c r="C95" s="330">
        <v>2014</v>
      </c>
      <c r="D95" s="357">
        <v>3505.51</v>
      </c>
    </row>
    <row r="96" spans="1:4" ht="35.25" customHeight="1">
      <c r="A96" s="41">
        <v>91</v>
      </c>
      <c r="B96" s="27" t="s">
        <v>403</v>
      </c>
      <c r="C96" s="330">
        <v>2014</v>
      </c>
      <c r="D96" s="357">
        <v>3505.51</v>
      </c>
    </row>
    <row r="97" spans="1:4" ht="35.25" customHeight="1">
      <c r="A97" s="41">
        <v>92</v>
      </c>
      <c r="B97" s="27" t="s">
        <v>404</v>
      </c>
      <c r="C97" s="330">
        <v>2014</v>
      </c>
      <c r="D97" s="357">
        <v>3505.51</v>
      </c>
    </row>
    <row r="98" spans="1:4" ht="35.25" customHeight="1">
      <c r="A98" s="41">
        <v>93</v>
      </c>
      <c r="B98" s="27" t="s">
        <v>405</v>
      </c>
      <c r="C98" s="330">
        <v>2014</v>
      </c>
      <c r="D98" s="357">
        <v>3505.51</v>
      </c>
    </row>
    <row r="99" spans="1:4" ht="35.25" customHeight="1">
      <c r="A99" s="41">
        <v>94</v>
      </c>
      <c r="B99" s="27" t="s">
        <v>406</v>
      </c>
      <c r="C99" s="330">
        <v>2014</v>
      </c>
      <c r="D99" s="357">
        <v>3505.51</v>
      </c>
    </row>
    <row r="100" spans="1:4" ht="35.25" customHeight="1">
      <c r="A100" s="41">
        <v>95</v>
      </c>
      <c r="B100" s="27" t="s">
        <v>407</v>
      </c>
      <c r="C100" s="330">
        <v>2014</v>
      </c>
      <c r="D100" s="357">
        <v>3505.51</v>
      </c>
    </row>
    <row r="101" spans="1:4" ht="35.25" customHeight="1">
      <c r="A101" s="41">
        <v>96</v>
      </c>
      <c r="B101" s="27" t="s">
        <v>408</v>
      </c>
      <c r="C101" s="330">
        <v>2014</v>
      </c>
      <c r="D101" s="357">
        <v>3505.51</v>
      </c>
    </row>
    <row r="102" spans="1:4" ht="35.25" customHeight="1">
      <c r="A102" s="41">
        <v>97</v>
      </c>
      <c r="B102" s="27" t="s">
        <v>409</v>
      </c>
      <c r="C102" s="330">
        <v>2014</v>
      </c>
      <c r="D102" s="357">
        <v>3505.51</v>
      </c>
    </row>
    <row r="103" spans="1:4" ht="35.25" customHeight="1">
      <c r="A103" s="41">
        <v>98</v>
      </c>
      <c r="B103" s="27" t="s">
        <v>410</v>
      </c>
      <c r="C103" s="330">
        <v>2014</v>
      </c>
      <c r="D103" s="357">
        <v>3505.51</v>
      </c>
    </row>
    <row r="104" spans="1:4" ht="35.25" customHeight="1">
      <c r="A104" s="41">
        <v>99</v>
      </c>
      <c r="B104" s="27" t="s">
        <v>411</v>
      </c>
      <c r="C104" s="330">
        <v>2014</v>
      </c>
      <c r="D104" s="357">
        <v>3505.51</v>
      </c>
    </row>
    <row r="105" spans="1:4" ht="35.25" customHeight="1">
      <c r="A105" s="41">
        <v>100</v>
      </c>
      <c r="B105" s="27" t="s">
        <v>412</v>
      </c>
      <c r="C105" s="330">
        <v>2014</v>
      </c>
      <c r="D105" s="357">
        <v>3505.51</v>
      </c>
    </row>
    <row r="106" spans="1:4" ht="35.25" customHeight="1">
      <c r="A106" s="41">
        <v>101</v>
      </c>
      <c r="B106" s="27" t="s">
        <v>413</v>
      </c>
      <c r="C106" s="330">
        <v>2014</v>
      </c>
      <c r="D106" s="357">
        <v>3505.51</v>
      </c>
    </row>
    <row r="107" spans="1:4" ht="35.25" customHeight="1">
      <c r="A107" s="41">
        <v>102</v>
      </c>
      <c r="B107" s="27" t="s">
        <v>414</v>
      </c>
      <c r="C107" s="330">
        <v>2014</v>
      </c>
      <c r="D107" s="357">
        <v>3505.51</v>
      </c>
    </row>
    <row r="108" spans="1:4" ht="35.25" customHeight="1">
      <c r="A108" s="41">
        <v>103</v>
      </c>
      <c r="B108" s="27" t="s">
        <v>415</v>
      </c>
      <c r="C108" s="330">
        <v>2014</v>
      </c>
      <c r="D108" s="357">
        <v>3505.51</v>
      </c>
    </row>
    <row r="109" spans="1:4" ht="35.25" customHeight="1">
      <c r="A109" s="41">
        <v>104</v>
      </c>
      <c r="B109" s="27" t="s">
        <v>416</v>
      </c>
      <c r="C109" s="330">
        <v>2014</v>
      </c>
      <c r="D109" s="357">
        <v>3505.51</v>
      </c>
    </row>
    <row r="110" spans="1:4" ht="35.25" customHeight="1">
      <c r="A110" s="41">
        <v>105</v>
      </c>
      <c r="B110" s="27" t="s">
        <v>417</v>
      </c>
      <c r="C110" s="330">
        <v>2014</v>
      </c>
      <c r="D110" s="357">
        <v>3505.51</v>
      </c>
    </row>
    <row r="111" spans="1:4" ht="35.25" customHeight="1">
      <c r="A111" s="41">
        <v>106</v>
      </c>
      <c r="B111" s="27" t="s">
        <v>418</v>
      </c>
      <c r="C111" s="330">
        <v>2014</v>
      </c>
      <c r="D111" s="357">
        <v>3505.51</v>
      </c>
    </row>
    <row r="112" spans="1:4" ht="35.25" customHeight="1">
      <c r="A112" s="41">
        <v>107</v>
      </c>
      <c r="B112" s="27" t="s">
        <v>419</v>
      </c>
      <c r="C112" s="330">
        <v>2014</v>
      </c>
      <c r="D112" s="357">
        <v>3505.51</v>
      </c>
    </row>
    <row r="113" spans="1:4" ht="35.25" customHeight="1">
      <c r="A113" s="41">
        <v>108</v>
      </c>
      <c r="B113" s="27" t="s">
        <v>420</v>
      </c>
      <c r="C113" s="330">
        <v>2014</v>
      </c>
      <c r="D113" s="357">
        <v>3505.51</v>
      </c>
    </row>
    <row r="114" spans="1:4" ht="35.25" customHeight="1">
      <c r="A114" s="41">
        <v>109</v>
      </c>
      <c r="B114" s="27" t="s">
        <v>421</v>
      </c>
      <c r="C114" s="330">
        <v>2014</v>
      </c>
      <c r="D114" s="357">
        <v>3505.51</v>
      </c>
    </row>
    <row r="115" spans="1:4" ht="35.25" customHeight="1">
      <c r="A115" s="41">
        <v>110</v>
      </c>
      <c r="B115" s="27" t="s">
        <v>422</v>
      </c>
      <c r="C115" s="330">
        <v>2014</v>
      </c>
      <c r="D115" s="357">
        <v>3505.51</v>
      </c>
    </row>
    <row r="116" spans="1:4" ht="35.25" customHeight="1">
      <c r="A116" s="41">
        <v>111</v>
      </c>
      <c r="B116" s="27" t="s">
        <v>423</v>
      </c>
      <c r="C116" s="330">
        <v>2014</v>
      </c>
      <c r="D116" s="357">
        <v>3505.51</v>
      </c>
    </row>
    <row r="117" spans="1:4" ht="35.25" customHeight="1">
      <c r="A117" s="41">
        <v>112</v>
      </c>
      <c r="B117" s="27" t="s">
        <v>424</v>
      </c>
      <c r="C117" s="330">
        <v>2014</v>
      </c>
      <c r="D117" s="357">
        <v>3505.51</v>
      </c>
    </row>
    <row r="118" spans="1:4" ht="35.25" customHeight="1">
      <c r="A118" s="41">
        <v>113</v>
      </c>
      <c r="B118" s="27" t="s">
        <v>425</v>
      </c>
      <c r="C118" s="330">
        <v>2014</v>
      </c>
      <c r="D118" s="357">
        <v>3505.51</v>
      </c>
    </row>
    <row r="119" spans="1:4" ht="35.25" customHeight="1">
      <c r="A119" s="41">
        <v>114</v>
      </c>
      <c r="B119" s="27" t="s">
        <v>426</v>
      </c>
      <c r="C119" s="330">
        <v>2014</v>
      </c>
      <c r="D119" s="357">
        <v>3505.51</v>
      </c>
    </row>
    <row r="120" spans="1:4" ht="35.25" customHeight="1">
      <c r="A120" s="41">
        <v>115</v>
      </c>
      <c r="B120" s="27" t="s">
        <v>427</v>
      </c>
      <c r="C120" s="330">
        <v>2014</v>
      </c>
      <c r="D120" s="357">
        <v>3505.51</v>
      </c>
    </row>
    <row r="121" spans="1:4" ht="35.25" customHeight="1">
      <c r="A121" s="41">
        <v>116</v>
      </c>
      <c r="B121" s="27" t="s">
        <v>428</v>
      </c>
      <c r="C121" s="330">
        <v>2014</v>
      </c>
      <c r="D121" s="357">
        <v>3505.51</v>
      </c>
    </row>
    <row r="122" spans="1:4" ht="35.25" customHeight="1">
      <c r="A122" s="41">
        <v>117</v>
      </c>
      <c r="B122" s="27" t="s">
        <v>429</v>
      </c>
      <c r="C122" s="330">
        <v>2014</v>
      </c>
      <c r="D122" s="357">
        <v>3505.51</v>
      </c>
    </row>
    <row r="123" spans="1:4" ht="35.25" customHeight="1">
      <c r="A123" s="41">
        <v>118</v>
      </c>
      <c r="B123" s="27" t="s">
        <v>430</v>
      </c>
      <c r="C123" s="330">
        <v>2014</v>
      </c>
      <c r="D123" s="357">
        <v>3505.51</v>
      </c>
    </row>
    <row r="124" spans="1:4" ht="35.25" customHeight="1">
      <c r="A124" s="41">
        <v>119</v>
      </c>
      <c r="B124" s="27" t="s">
        <v>431</v>
      </c>
      <c r="C124" s="330">
        <v>2014</v>
      </c>
      <c r="D124" s="357">
        <v>3505.51</v>
      </c>
    </row>
    <row r="125" spans="1:4" ht="35.25" customHeight="1">
      <c r="A125" s="41">
        <v>120</v>
      </c>
      <c r="B125" s="27" t="s">
        <v>432</v>
      </c>
      <c r="C125" s="330">
        <v>2014</v>
      </c>
      <c r="D125" s="357">
        <v>3505.51</v>
      </c>
    </row>
    <row r="126" spans="1:4" ht="35.25" customHeight="1">
      <c r="A126" s="41">
        <v>121</v>
      </c>
      <c r="B126" s="27" t="s">
        <v>433</v>
      </c>
      <c r="C126" s="330">
        <v>2014</v>
      </c>
      <c r="D126" s="357">
        <v>3505.51</v>
      </c>
    </row>
    <row r="127" spans="1:4" ht="35.25" customHeight="1">
      <c r="A127" s="41">
        <v>122</v>
      </c>
      <c r="B127" s="27" t="s">
        <v>434</v>
      </c>
      <c r="C127" s="330">
        <v>2014</v>
      </c>
      <c r="D127" s="357">
        <v>3505.51</v>
      </c>
    </row>
    <row r="128" spans="1:4" ht="35.25" customHeight="1">
      <c r="A128" s="41">
        <v>123</v>
      </c>
      <c r="B128" s="27" t="s">
        <v>435</v>
      </c>
      <c r="C128" s="330">
        <v>2014</v>
      </c>
      <c r="D128" s="357">
        <v>3505.51</v>
      </c>
    </row>
    <row r="129" spans="1:4" ht="35.25" customHeight="1">
      <c r="A129" s="41">
        <v>124</v>
      </c>
      <c r="B129" s="27" t="s">
        <v>436</v>
      </c>
      <c r="C129" s="330">
        <v>2014</v>
      </c>
      <c r="D129" s="357">
        <v>3505.51</v>
      </c>
    </row>
    <row r="130" spans="1:4" ht="35.25" customHeight="1">
      <c r="A130" s="41">
        <v>125</v>
      </c>
      <c r="B130" s="27" t="s">
        <v>437</v>
      </c>
      <c r="C130" s="330">
        <v>2014</v>
      </c>
      <c r="D130" s="357">
        <v>3505.51</v>
      </c>
    </row>
    <row r="131" spans="1:4" ht="35.25" customHeight="1">
      <c r="A131" s="41">
        <v>126</v>
      </c>
      <c r="B131" s="27" t="s">
        <v>438</v>
      </c>
      <c r="C131" s="330">
        <v>2014</v>
      </c>
      <c r="D131" s="357">
        <v>3505.51</v>
      </c>
    </row>
    <row r="132" spans="1:4" ht="35.25" customHeight="1">
      <c r="A132" s="41">
        <v>127</v>
      </c>
      <c r="B132" s="27" t="s">
        <v>439</v>
      </c>
      <c r="C132" s="330">
        <v>2014</v>
      </c>
      <c r="D132" s="357">
        <v>3505.51</v>
      </c>
    </row>
    <row r="133" spans="1:4" ht="35.25" customHeight="1">
      <c r="A133" s="41">
        <v>128</v>
      </c>
      <c r="B133" s="27" t="s">
        <v>440</v>
      </c>
      <c r="C133" s="330">
        <v>2014</v>
      </c>
      <c r="D133" s="357">
        <v>3505.51</v>
      </c>
    </row>
    <row r="134" spans="1:4" ht="35.25" customHeight="1">
      <c r="A134" s="41">
        <v>129</v>
      </c>
      <c r="B134" s="27" t="s">
        <v>441</v>
      </c>
      <c r="C134" s="330">
        <v>2014</v>
      </c>
      <c r="D134" s="357">
        <v>3505.51</v>
      </c>
    </row>
    <row r="135" spans="1:4" ht="35.25" customHeight="1">
      <c r="A135" s="41">
        <v>130</v>
      </c>
      <c r="B135" s="27" t="s">
        <v>442</v>
      </c>
      <c r="C135" s="330">
        <v>2014</v>
      </c>
      <c r="D135" s="357">
        <v>3505.51</v>
      </c>
    </row>
    <row r="136" spans="1:4" ht="35.25" customHeight="1">
      <c r="A136" s="41">
        <v>131</v>
      </c>
      <c r="B136" s="27" t="s">
        <v>443</v>
      </c>
      <c r="C136" s="330">
        <v>2014</v>
      </c>
      <c r="D136" s="357">
        <v>3505.51</v>
      </c>
    </row>
    <row r="137" spans="1:4" ht="35.25" customHeight="1">
      <c r="A137" s="41">
        <v>132</v>
      </c>
      <c r="B137" s="27" t="s">
        <v>444</v>
      </c>
      <c r="C137" s="330">
        <v>2014</v>
      </c>
      <c r="D137" s="357">
        <v>3505.51</v>
      </c>
    </row>
    <row r="138" spans="1:4" ht="35.25" customHeight="1">
      <c r="A138" s="41">
        <v>133</v>
      </c>
      <c r="B138" s="27" t="s">
        <v>445</v>
      </c>
      <c r="C138" s="330">
        <v>2014</v>
      </c>
      <c r="D138" s="357">
        <v>3505.51</v>
      </c>
    </row>
    <row r="139" spans="1:4" ht="35.25" customHeight="1">
      <c r="A139" s="41"/>
      <c r="B139" s="516" t="s">
        <v>218</v>
      </c>
      <c r="C139" s="517"/>
      <c r="D139" s="359">
        <f>SUM(D6:D138)</f>
        <v>555512.4800000006</v>
      </c>
    </row>
    <row r="140" spans="1:4" ht="35.25" customHeight="1">
      <c r="A140" s="523" t="s">
        <v>1301</v>
      </c>
      <c r="B140" s="523"/>
      <c r="C140" s="523"/>
      <c r="D140" s="523"/>
    </row>
    <row r="141" spans="1:4" ht="35.25" customHeight="1">
      <c r="A141" s="41">
        <v>1</v>
      </c>
      <c r="B141" s="4" t="s">
        <v>330</v>
      </c>
      <c r="C141" s="5">
        <v>2014</v>
      </c>
      <c r="D141" s="360">
        <v>600</v>
      </c>
    </row>
    <row r="142" spans="1:4" ht="35.25" customHeight="1">
      <c r="A142" s="41">
        <v>2</v>
      </c>
      <c r="B142" s="40" t="s">
        <v>626</v>
      </c>
      <c r="C142" s="41">
        <v>2014</v>
      </c>
      <c r="D142" s="361">
        <v>3318.55</v>
      </c>
    </row>
    <row r="143" spans="1:4" ht="35.25" customHeight="1">
      <c r="A143" s="26">
        <v>3</v>
      </c>
      <c r="B143" s="40" t="s">
        <v>626</v>
      </c>
      <c r="C143" s="41">
        <v>2014</v>
      </c>
      <c r="D143" s="361">
        <v>3318.55</v>
      </c>
    </row>
    <row r="144" spans="1:4" ht="35.25" customHeight="1">
      <c r="A144" s="26">
        <v>4</v>
      </c>
      <c r="B144" s="40" t="s">
        <v>626</v>
      </c>
      <c r="C144" s="41">
        <v>2014</v>
      </c>
      <c r="D144" s="361">
        <v>3318.55</v>
      </c>
    </row>
    <row r="145" spans="1:4" ht="35.25" customHeight="1">
      <c r="A145" s="26">
        <v>5</v>
      </c>
      <c r="B145" s="40" t="s">
        <v>626</v>
      </c>
      <c r="C145" s="41">
        <v>2014</v>
      </c>
      <c r="D145" s="361">
        <v>3318.55</v>
      </c>
    </row>
    <row r="146" spans="1:4" ht="35.25" customHeight="1">
      <c r="A146" s="41"/>
      <c r="B146" s="42" t="s">
        <v>218</v>
      </c>
      <c r="C146" s="41"/>
      <c r="D146" s="362">
        <f>SUM(D141:D145)</f>
        <v>13874.2</v>
      </c>
    </row>
    <row r="147" spans="1:4" ht="35.25" customHeight="1">
      <c r="A147" s="518" t="s">
        <v>635</v>
      </c>
      <c r="B147" s="518"/>
      <c r="C147" s="518"/>
      <c r="D147" s="518"/>
    </row>
    <row r="148" spans="1:4" ht="35.25" customHeight="1">
      <c r="A148" s="41" t="s">
        <v>216</v>
      </c>
      <c r="B148" s="40" t="s">
        <v>341</v>
      </c>
      <c r="C148" s="41">
        <v>2015</v>
      </c>
      <c r="D148" s="361">
        <v>440</v>
      </c>
    </row>
    <row r="149" spans="1:4" ht="35.25" customHeight="1">
      <c r="A149" s="41" t="s">
        <v>217</v>
      </c>
      <c r="B149" s="40" t="s">
        <v>450</v>
      </c>
      <c r="C149" s="41">
        <v>2015</v>
      </c>
      <c r="D149" s="361">
        <v>499</v>
      </c>
    </row>
    <row r="150" spans="1:4" ht="35.25" customHeight="1">
      <c r="A150" s="41"/>
      <c r="B150" s="42" t="s">
        <v>218</v>
      </c>
      <c r="C150" s="41"/>
      <c r="D150" s="362">
        <f>D148+D149</f>
        <v>939</v>
      </c>
    </row>
    <row r="151" spans="1:4" ht="35.25" customHeight="1">
      <c r="A151" s="524" t="s">
        <v>1304</v>
      </c>
      <c r="B151" s="524"/>
      <c r="C151" s="524"/>
      <c r="D151" s="524"/>
    </row>
    <row r="152" spans="1:4" ht="35.25" customHeight="1">
      <c r="A152" s="41">
        <v>1</v>
      </c>
      <c r="B152" s="351" t="s">
        <v>352</v>
      </c>
      <c r="C152" s="5">
        <v>2013</v>
      </c>
      <c r="D152" s="360">
        <v>1184.49</v>
      </c>
    </row>
    <row r="153" spans="1:4" ht="35.25" customHeight="1">
      <c r="A153" s="41">
        <v>2</v>
      </c>
      <c r="B153" s="351" t="s">
        <v>353</v>
      </c>
      <c r="C153" s="5">
        <v>2013</v>
      </c>
      <c r="D153" s="360">
        <v>1200</v>
      </c>
    </row>
    <row r="154" spans="1:4" ht="35.25" customHeight="1">
      <c r="A154" s="41">
        <v>3</v>
      </c>
      <c r="B154" s="351" t="s">
        <v>353</v>
      </c>
      <c r="C154" s="332">
        <v>2013</v>
      </c>
      <c r="D154" s="363">
        <v>1200</v>
      </c>
    </row>
    <row r="155" spans="1:4" ht="35.25" customHeight="1">
      <c r="A155" s="41">
        <v>4</v>
      </c>
      <c r="B155" s="351" t="s">
        <v>355</v>
      </c>
      <c r="C155" s="332">
        <v>2013</v>
      </c>
      <c r="D155" s="363">
        <v>15946.95</v>
      </c>
    </row>
    <row r="156" spans="1:4" ht="35.25" customHeight="1">
      <c r="A156" s="41">
        <v>5</v>
      </c>
      <c r="B156" s="351" t="s">
        <v>572</v>
      </c>
      <c r="C156" s="332">
        <v>2014</v>
      </c>
      <c r="D156" s="363">
        <v>2380.05</v>
      </c>
    </row>
    <row r="157" spans="1:4" ht="35.25" customHeight="1">
      <c r="A157" s="41">
        <v>6</v>
      </c>
      <c r="B157" s="351" t="s">
        <v>452</v>
      </c>
      <c r="C157" s="332">
        <v>2015</v>
      </c>
      <c r="D157" s="363">
        <v>14981.4</v>
      </c>
    </row>
    <row r="158" spans="1:4" ht="35.25" customHeight="1">
      <c r="A158" s="41">
        <v>7</v>
      </c>
      <c r="B158" s="351" t="s">
        <v>453</v>
      </c>
      <c r="C158" s="332">
        <v>2015</v>
      </c>
      <c r="D158" s="363">
        <v>719.55</v>
      </c>
    </row>
    <row r="159" spans="1:4" ht="35.25" customHeight="1">
      <c r="A159" s="41">
        <v>8</v>
      </c>
      <c r="B159" s="351" t="s">
        <v>454</v>
      </c>
      <c r="C159" s="332">
        <v>2015</v>
      </c>
      <c r="D159" s="363">
        <v>3394.8</v>
      </c>
    </row>
    <row r="160" spans="1:4" ht="35.25" customHeight="1">
      <c r="A160" s="41">
        <v>9</v>
      </c>
      <c r="B160" s="351" t="s">
        <v>455</v>
      </c>
      <c r="C160" s="332">
        <v>2015</v>
      </c>
      <c r="D160" s="363">
        <v>6838.8</v>
      </c>
    </row>
    <row r="161" spans="1:4" ht="35.25" customHeight="1">
      <c r="A161" s="41">
        <v>10</v>
      </c>
      <c r="B161" s="351" t="s">
        <v>456</v>
      </c>
      <c r="C161" s="332">
        <v>2015</v>
      </c>
      <c r="D161" s="363">
        <v>676.5</v>
      </c>
    </row>
    <row r="162" spans="1:4" ht="35.25" customHeight="1">
      <c r="A162" s="41">
        <v>11</v>
      </c>
      <c r="B162" s="351" t="s">
        <v>457</v>
      </c>
      <c r="C162" s="332">
        <v>2016</v>
      </c>
      <c r="D162" s="363">
        <v>984</v>
      </c>
    </row>
    <row r="163" spans="1:4" ht="35.25" customHeight="1">
      <c r="A163" s="41">
        <v>12</v>
      </c>
      <c r="B163" s="351" t="s">
        <v>455</v>
      </c>
      <c r="C163" s="332">
        <v>2016</v>
      </c>
      <c r="D163" s="363">
        <v>6888</v>
      </c>
    </row>
    <row r="164" spans="1:4" ht="35.25" customHeight="1">
      <c r="A164" s="41">
        <v>13</v>
      </c>
      <c r="B164" s="351" t="s">
        <v>457</v>
      </c>
      <c r="C164" s="332">
        <v>2016</v>
      </c>
      <c r="D164" s="363">
        <v>984</v>
      </c>
    </row>
    <row r="165" spans="1:4" ht="35.25" customHeight="1">
      <c r="A165" s="41">
        <v>14</v>
      </c>
      <c r="B165" s="351" t="s">
        <v>573</v>
      </c>
      <c r="C165" s="332">
        <v>2016</v>
      </c>
      <c r="D165" s="363">
        <v>6888</v>
      </c>
    </row>
    <row r="166" spans="1:4" ht="35.25" customHeight="1">
      <c r="A166" s="41">
        <v>15</v>
      </c>
      <c r="B166" s="331" t="s">
        <v>574</v>
      </c>
      <c r="C166" s="332">
        <v>2016</v>
      </c>
      <c r="D166" s="363">
        <v>800</v>
      </c>
    </row>
    <row r="167" spans="1:4" ht="35.25" customHeight="1">
      <c r="A167" s="41">
        <v>16</v>
      </c>
      <c r="B167" s="331" t="s">
        <v>575</v>
      </c>
      <c r="C167" s="332">
        <v>2016</v>
      </c>
      <c r="D167" s="363">
        <v>3298</v>
      </c>
    </row>
    <row r="168" spans="1:4" ht="35.25" customHeight="1">
      <c r="A168" s="41">
        <v>17</v>
      </c>
      <c r="B168" s="16" t="s">
        <v>825</v>
      </c>
      <c r="C168" s="26">
        <v>2017</v>
      </c>
      <c r="D168" s="358">
        <v>14084.29</v>
      </c>
    </row>
    <row r="169" spans="1:4" ht="35.25" customHeight="1">
      <c r="A169" s="41">
        <v>18</v>
      </c>
      <c r="B169" s="16" t="s">
        <v>826</v>
      </c>
      <c r="C169" s="26">
        <v>2017</v>
      </c>
      <c r="D169" s="358">
        <v>3444</v>
      </c>
    </row>
    <row r="170" spans="1:4" ht="35.25" customHeight="1">
      <c r="A170" s="41">
        <v>19</v>
      </c>
      <c r="B170" s="16" t="s">
        <v>827</v>
      </c>
      <c r="C170" s="26">
        <v>2017</v>
      </c>
      <c r="D170" s="358">
        <v>861</v>
      </c>
    </row>
    <row r="171" spans="1:4" ht="35.25" customHeight="1">
      <c r="A171" s="41">
        <v>20</v>
      </c>
      <c r="B171" s="16" t="s">
        <v>828</v>
      </c>
      <c r="C171" s="26">
        <v>2017</v>
      </c>
      <c r="D171" s="358">
        <v>3498.12</v>
      </c>
    </row>
    <row r="172" spans="1:4" ht="35.25" customHeight="1">
      <c r="A172" s="41"/>
      <c r="B172" s="42" t="s">
        <v>218</v>
      </c>
      <c r="C172" s="43"/>
      <c r="D172" s="362">
        <f>SUM(D152:D171)</f>
        <v>90251.95000000001</v>
      </c>
    </row>
    <row r="173" spans="1:4" ht="35.25" customHeight="1">
      <c r="A173" s="524" t="s">
        <v>225</v>
      </c>
      <c r="B173" s="524"/>
      <c r="C173" s="524"/>
      <c r="D173" s="524"/>
    </row>
    <row r="174" spans="1:4" ht="35.25" customHeight="1">
      <c r="A174" s="41">
        <v>1</v>
      </c>
      <c r="B174" s="40" t="s">
        <v>16</v>
      </c>
      <c r="C174" s="41">
        <v>2013</v>
      </c>
      <c r="D174" s="361">
        <v>2316.26</v>
      </c>
    </row>
    <row r="175" spans="1:4" ht="35.25" customHeight="1">
      <c r="A175" s="41">
        <v>2</v>
      </c>
      <c r="B175" s="40" t="s">
        <v>577</v>
      </c>
      <c r="C175" s="41">
        <v>2016</v>
      </c>
      <c r="D175" s="361">
        <v>463.41</v>
      </c>
    </row>
    <row r="176" spans="1:4" ht="35.25" customHeight="1">
      <c r="A176" s="41">
        <v>3</v>
      </c>
      <c r="B176" s="40" t="s">
        <v>2</v>
      </c>
      <c r="C176" s="41">
        <v>2017</v>
      </c>
      <c r="D176" s="361">
        <v>459.35</v>
      </c>
    </row>
    <row r="177" spans="1:4" ht="35.25" customHeight="1">
      <c r="A177" s="41">
        <v>4</v>
      </c>
      <c r="B177" s="40" t="s">
        <v>834</v>
      </c>
      <c r="C177" s="41">
        <v>2017</v>
      </c>
      <c r="D177" s="361">
        <v>1055.28</v>
      </c>
    </row>
    <row r="178" spans="1:4" ht="35.25" customHeight="1">
      <c r="A178" s="41">
        <v>5</v>
      </c>
      <c r="B178" s="40" t="s">
        <v>835</v>
      </c>
      <c r="C178" s="41">
        <v>2017</v>
      </c>
      <c r="D178" s="361">
        <v>1055.28</v>
      </c>
    </row>
    <row r="179" spans="1:4" ht="35.25" customHeight="1">
      <c r="A179" s="41">
        <v>6</v>
      </c>
      <c r="B179" s="40" t="s">
        <v>836</v>
      </c>
      <c r="C179" s="41">
        <v>2017</v>
      </c>
      <c r="D179" s="361">
        <v>1055.29</v>
      </c>
    </row>
    <row r="180" spans="1:4" ht="35.25" customHeight="1">
      <c r="A180" s="41">
        <v>7</v>
      </c>
      <c r="B180" s="40" t="s">
        <v>837</v>
      </c>
      <c r="C180" s="41">
        <v>2017</v>
      </c>
      <c r="D180" s="361">
        <v>439.02</v>
      </c>
    </row>
    <row r="181" spans="1:4" ht="35.25" customHeight="1">
      <c r="A181" s="41">
        <v>8</v>
      </c>
      <c r="B181" s="40" t="s">
        <v>838</v>
      </c>
      <c r="C181" s="41">
        <v>2017</v>
      </c>
      <c r="D181" s="361">
        <v>650.41</v>
      </c>
    </row>
    <row r="182" spans="1:4" ht="35.25" customHeight="1">
      <c r="A182" s="41">
        <v>9</v>
      </c>
      <c r="B182" s="40" t="s">
        <v>839</v>
      </c>
      <c r="C182" s="41">
        <v>2017</v>
      </c>
      <c r="D182" s="361">
        <v>300</v>
      </c>
    </row>
    <row r="183" spans="1:4" ht="35.25" customHeight="1">
      <c r="A183" s="41"/>
      <c r="B183" s="42" t="s">
        <v>218</v>
      </c>
      <c r="C183" s="43"/>
      <c r="D183" s="362">
        <f>SUM(D174:D182)</f>
        <v>7794.299999999999</v>
      </c>
    </row>
    <row r="184" spans="1:4" ht="35.25" customHeight="1">
      <c r="A184" s="518" t="s">
        <v>1320</v>
      </c>
      <c r="B184" s="518"/>
      <c r="C184" s="518"/>
      <c r="D184" s="518"/>
    </row>
    <row r="185" spans="1:4" ht="35.25" customHeight="1">
      <c r="A185" s="41">
        <v>1</v>
      </c>
      <c r="B185" s="40" t="s">
        <v>842</v>
      </c>
      <c r="C185" s="41" t="s">
        <v>840</v>
      </c>
      <c r="D185" s="364">
        <v>2047.98</v>
      </c>
    </row>
    <row r="186" spans="1:4" ht="35.25" customHeight="1">
      <c r="A186" s="41">
        <v>2</v>
      </c>
      <c r="B186" s="40" t="s">
        <v>843</v>
      </c>
      <c r="C186" s="41" t="s">
        <v>840</v>
      </c>
      <c r="D186" s="364">
        <v>4902</v>
      </c>
    </row>
    <row r="187" spans="1:4" ht="35.25" customHeight="1">
      <c r="A187" s="41">
        <v>3</v>
      </c>
      <c r="B187" s="40" t="s">
        <v>844</v>
      </c>
      <c r="C187" s="41" t="s">
        <v>840</v>
      </c>
      <c r="D187" s="364">
        <v>4000</v>
      </c>
    </row>
    <row r="188" spans="1:4" ht="35.25" customHeight="1">
      <c r="A188" s="41">
        <v>4</v>
      </c>
      <c r="B188" s="6" t="s">
        <v>845</v>
      </c>
      <c r="C188" s="41" t="s">
        <v>846</v>
      </c>
      <c r="D188" s="364">
        <v>4190</v>
      </c>
    </row>
    <row r="189" spans="1:4" ht="35.25" customHeight="1">
      <c r="A189" s="41">
        <v>5</v>
      </c>
      <c r="B189" s="6" t="s">
        <v>847</v>
      </c>
      <c r="C189" s="41" t="s">
        <v>840</v>
      </c>
      <c r="D189" s="364">
        <v>1490</v>
      </c>
    </row>
    <row r="190" spans="1:4" ht="35.25" customHeight="1">
      <c r="A190" s="41">
        <v>6</v>
      </c>
      <c r="B190" s="40" t="s">
        <v>848</v>
      </c>
      <c r="C190" s="41" t="s">
        <v>28</v>
      </c>
      <c r="D190" s="364">
        <v>549.99</v>
      </c>
    </row>
    <row r="191" spans="1:4" ht="35.25" customHeight="1">
      <c r="A191" s="41">
        <v>7</v>
      </c>
      <c r="B191" s="6" t="s">
        <v>849</v>
      </c>
      <c r="C191" s="333" t="s">
        <v>28</v>
      </c>
      <c r="D191" s="364">
        <v>838.97</v>
      </c>
    </row>
    <row r="192" spans="1:4" ht="35.25" customHeight="1">
      <c r="A192" s="41">
        <v>8</v>
      </c>
      <c r="B192" s="6" t="s">
        <v>31</v>
      </c>
      <c r="C192" s="41" t="s">
        <v>28</v>
      </c>
      <c r="D192" s="364">
        <v>404</v>
      </c>
    </row>
    <row r="193" spans="1:4" ht="35.25" customHeight="1">
      <c r="A193" s="41">
        <v>9</v>
      </c>
      <c r="B193" s="40" t="s">
        <v>32</v>
      </c>
      <c r="C193" s="41" t="s">
        <v>28</v>
      </c>
      <c r="D193" s="364">
        <v>908.99</v>
      </c>
    </row>
    <row r="194" spans="1:4" ht="35.25" customHeight="1">
      <c r="A194" s="41">
        <v>10</v>
      </c>
      <c r="B194" s="40" t="s">
        <v>462</v>
      </c>
      <c r="C194" s="41" t="s">
        <v>28</v>
      </c>
      <c r="D194" s="364">
        <v>838.97</v>
      </c>
    </row>
    <row r="195" spans="1:4" ht="35.25" customHeight="1">
      <c r="A195" s="41">
        <v>11</v>
      </c>
      <c r="B195" s="40" t="s">
        <v>463</v>
      </c>
      <c r="C195" s="41" t="s">
        <v>461</v>
      </c>
      <c r="D195" s="364">
        <v>1230</v>
      </c>
    </row>
    <row r="196" spans="1:4" ht="35.25" customHeight="1">
      <c r="A196" s="41">
        <v>12</v>
      </c>
      <c r="B196" s="40" t="s">
        <v>464</v>
      </c>
      <c r="C196" s="41" t="s">
        <v>461</v>
      </c>
      <c r="D196" s="364">
        <v>492</v>
      </c>
    </row>
    <row r="197" spans="1:4" ht="35.25" customHeight="1">
      <c r="A197" s="41">
        <v>13</v>
      </c>
      <c r="B197" s="40" t="s">
        <v>465</v>
      </c>
      <c r="C197" s="41" t="s">
        <v>461</v>
      </c>
      <c r="D197" s="364">
        <v>340</v>
      </c>
    </row>
    <row r="198" spans="1:4" ht="35.25" customHeight="1">
      <c r="A198" s="41">
        <v>14</v>
      </c>
      <c r="B198" s="40" t="s">
        <v>466</v>
      </c>
      <c r="C198" s="41" t="s">
        <v>461</v>
      </c>
      <c r="D198" s="364">
        <v>330</v>
      </c>
    </row>
    <row r="199" spans="1:4" ht="35.25" customHeight="1">
      <c r="A199" s="41">
        <v>15</v>
      </c>
      <c r="B199" s="40" t="s">
        <v>467</v>
      </c>
      <c r="C199" s="41" t="s">
        <v>461</v>
      </c>
      <c r="D199" s="364">
        <v>340</v>
      </c>
    </row>
    <row r="200" spans="1:4" ht="35.25" customHeight="1">
      <c r="A200" s="41">
        <v>16</v>
      </c>
      <c r="B200" s="40" t="s">
        <v>468</v>
      </c>
      <c r="C200" s="41" t="s">
        <v>461</v>
      </c>
      <c r="D200" s="364">
        <v>504.3</v>
      </c>
    </row>
    <row r="201" spans="1:4" ht="35.25" customHeight="1">
      <c r="A201" s="41">
        <v>17</v>
      </c>
      <c r="B201" s="40" t="s">
        <v>469</v>
      </c>
      <c r="C201" s="41" t="s">
        <v>461</v>
      </c>
      <c r="D201" s="364">
        <v>880</v>
      </c>
    </row>
    <row r="202" spans="1:4" ht="35.25" customHeight="1">
      <c r="A202" s="41">
        <v>18</v>
      </c>
      <c r="B202" s="6" t="s">
        <v>850</v>
      </c>
      <c r="C202" s="333" t="s">
        <v>461</v>
      </c>
      <c r="D202" s="364">
        <v>2700</v>
      </c>
    </row>
    <row r="203" spans="1:4" ht="35.25" customHeight="1">
      <c r="A203" s="41">
        <v>19</v>
      </c>
      <c r="B203" s="6" t="s">
        <v>851</v>
      </c>
      <c r="C203" s="333" t="s">
        <v>461</v>
      </c>
      <c r="D203" s="364">
        <v>1230</v>
      </c>
    </row>
    <row r="204" spans="1:4" ht="35.25" customHeight="1">
      <c r="A204" s="41">
        <v>20</v>
      </c>
      <c r="B204" s="6" t="s">
        <v>852</v>
      </c>
      <c r="C204" s="333" t="s">
        <v>461</v>
      </c>
      <c r="D204" s="364">
        <v>1700</v>
      </c>
    </row>
    <row r="205" spans="1:4" ht="35.25" customHeight="1">
      <c r="A205" s="41">
        <v>21</v>
      </c>
      <c r="B205" s="6" t="s">
        <v>853</v>
      </c>
      <c r="C205" s="333" t="s">
        <v>461</v>
      </c>
      <c r="D205" s="364">
        <v>3300</v>
      </c>
    </row>
    <row r="206" spans="1:4" ht="35.25" customHeight="1">
      <c r="A206" s="41">
        <v>22</v>
      </c>
      <c r="B206" s="6" t="s">
        <v>854</v>
      </c>
      <c r="C206" s="333" t="s">
        <v>461</v>
      </c>
      <c r="D206" s="364">
        <v>452</v>
      </c>
    </row>
    <row r="207" spans="1:4" ht="35.25" customHeight="1">
      <c r="A207" s="41">
        <v>23</v>
      </c>
      <c r="B207" s="6" t="s">
        <v>855</v>
      </c>
      <c r="C207" s="333" t="s">
        <v>461</v>
      </c>
      <c r="D207" s="364">
        <v>599</v>
      </c>
    </row>
    <row r="208" spans="1:4" ht="35.25" customHeight="1">
      <c r="A208" s="41">
        <v>24</v>
      </c>
      <c r="B208" s="6" t="s">
        <v>856</v>
      </c>
      <c r="C208" s="333" t="s">
        <v>461</v>
      </c>
      <c r="D208" s="364">
        <v>4000</v>
      </c>
    </row>
    <row r="209" spans="1:4" ht="35.25" customHeight="1">
      <c r="A209" s="41">
        <v>25</v>
      </c>
      <c r="B209" s="6" t="s">
        <v>857</v>
      </c>
      <c r="C209" s="333" t="s">
        <v>461</v>
      </c>
      <c r="D209" s="364">
        <v>2700</v>
      </c>
    </row>
    <row r="210" spans="1:4" ht="35.25" customHeight="1">
      <c r="A210" s="41">
        <v>26</v>
      </c>
      <c r="B210" s="6" t="s">
        <v>858</v>
      </c>
      <c r="C210" s="41" t="s">
        <v>581</v>
      </c>
      <c r="D210" s="364">
        <v>2053.97</v>
      </c>
    </row>
    <row r="211" spans="1:4" ht="35.25" customHeight="1">
      <c r="A211" s="41">
        <v>27</v>
      </c>
      <c r="B211" s="6" t="s">
        <v>859</v>
      </c>
      <c r="C211" s="333" t="s">
        <v>581</v>
      </c>
      <c r="D211" s="364">
        <v>4020</v>
      </c>
    </row>
    <row r="212" spans="1:4" ht="35.25" customHeight="1">
      <c r="A212" s="41">
        <v>28</v>
      </c>
      <c r="B212" s="6" t="s">
        <v>860</v>
      </c>
      <c r="C212" s="333" t="s">
        <v>581</v>
      </c>
      <c r="D212" s="364">
        <v>618</v>
      </c>
    </row>
    <row r="213" spans="1:4" ht="35.25" customHeight="1">
      <c r="A213" s="41">
        <v>29</v>
      </c>
      <c r="B213" s="6" t="s">
        <v>861</v>
      </c>
      <c r="C213" s="333" t="s">
        <v>581</v>
      </c>
      <c r="D213" s="364">
        <v>409</v>
      </c>
    </row>
    <row r="214" spans="1:4" ht="35.25" customHeight="1">
      <c r="A214" s="41">
        <v>30</v>
      </c>
      <c r="B214" s="40" t="s">
        <v>585</v>
      </c>
      <c r="C214" s="41" t="s">
        <v>581</v>
      </c>
      <c r="D214" s="364">
        <v>329.99</v>
      </c>
    </row>
    <row r="215" spans="1:4" ht="35.25" customHeight="1">
      <c r="A215" s="41">
        <v>31</v>
      </c>
      <c r="B215" s="40" t="s">
        <v>586</v>
      </c>
      <c r="C215" s="41" t="s">
        <v>581</v>
      </c>
      <c r="D215" s="364">
        <v>369.99</v>
      </c>
    </row>
    <row r="216" spans="1:4" ht="35.25" customHeight="1">
      <c r="A216" s="41">
        <v>32</v>
      </c>
      <c r="B216" s="40" t="s">
        <v>587</v>
      </c>
      <c r="C216" s="41" t="s">
        <v>581</v>
      </c>
      <c r="D216" s="364">
        <v>598</v>
      </c>
    </row>
    <row r="217" spans="1:4" ht="35.25" customHeight="1">
      <c r="A217" s="41">
        <v>33</v>
      </c>
      <c r="B217" s="40" t="s">
        <v>862</v>
      </c>
      <c r="C217" s="41" t="s">
        <v>581</v>
      </c>
      <c r="D217" s="364">
        <v>400</v>
      </c>
    </row>
    <row r="218" spans="1:4" ht="35.25" customHeight="1">
      <c r="A218" s="41">
        <v>34</v>
      </c>
      <c r="B218" s="6" t="s">
        <v>863</v>
      </c>
      <c r="C218" s="41" t="s">
        <v>841</v>
      </c>
      <c r="D218" s="364">
        <v>7400</v>
      </c>
    </row>
    <row r="219" spans="1:4" ht="35.25" customHeight="1">
      <c r="A219" s="41">
        <v>35</v>
      </c>
      <c r="B219" s="6" t="s">
        <v>864</v>
      </c>
      <c r="C219" s="41" t="s">
        <v>841</v>
      </c>
      <c r="D219" s="358">
        <v>8750</v>
      </c>
    </row>
    <row r="220" spans="1:4" ht="35.25" customHeight="1">
      <c r="A220" s="41">
        <v>36</v>
      </c>
      <c r="B220" s="6" t="s">
        <v>864</v>
      </c>
      <c r="C220" s="41" t="s">
        <v>841</v>
      </c>
      <c r="D220" s="358">
        <v>8750</v>
      </c>
    </row>
    <row r="221" spans="1:4" ht="35.25" customHeight="1">
      <c r="A221" s="41">
        <v>37</v>
      </c>
      <c r="B221" s="16" t="s">
        <v>865</v>
      </c>
      <c r="C221" s="41" t="s">
        <v>841</v>
      </c>
      <c r="D221" s="358">
        <v>1038.12</v>
      </c>
    </row>
    <row r="222" spans="1:4" ht="35.25" customHeight="1">
      <c r="A222" s="41">
        <v>38</v>
      </c>
      <c r="B222" s="16" t="s">
        <v>866</v>
      </c>
      <c r="C222" s="41" t="s">
        <v>841</v>
      </c>
      <c r="D222" s="358">
        <v>6000</v>
      </c>
    </row>
    <row r="223" spans="1:4" ht="35.25" customHeight="1">
      <c r="A223" s="41"/>
      <c r="B223" s="42" t="s">
        <v>218</v>
      </c>
      <c r="C223" s="43"/>
      <c r="D223" s="359">
        <f>SUM(D185:D222)</f>
        <v>81705.26999999999</v>
      </c>
    </row>
    <row r="224" spans="1:4" ht="35.25" customHeight="1">
      <c r="A224" s="519" t="s">
        <v>33</v>
      </c>
      <c r="B224" s="519"/>
      <c r="C224" s="519"/>
      <c r="D224" s="519"/>
    </row>
    <row r="225" spans="1:4" ht="35.25" customHeight="1">
      <c r="A225" s="41">
        <v>1</v>
      </c>
      <c r="B225" s="40" t="s">
        <v>41</v>
      </c>
      <c r="C225" s="41">
        <v>2014</v>
      </c>
      <c r="D225" s="364">
        <v>2758.5</v>
      </c>
    </row>
    <row r="226" spans="1:4" ht="35.25" customHeight="1">
      <c r="A226" s="41">
        <v>2</v>
      </c>
      <c r="B226" s="40" t="s">
        <v>470</v>
      </c>
      <c r="C226" s="41">
        <v>2015</v>
      </c>
      <c r="D226" s="364">
        <v>300</v>
      </c>
    </row>
    <row r="227" spans="1:4" ht="35.25" customHeight="1">
      <c r="A227" s="41">
        <v>3</v>
      </c>
      <c r="B227" s="40" t="s">
        <v>471</v>
      </c>
      <c r="C227" s="41">
        <v>2015</v>
      </c>
      <c r="D227" s="364">
        <v>700</v>
      </c>
    </row>
    <row r="228" spans="1:4" ht="35.25" customHeight="1">
      <c r="A228" s="41">
        <v>4</v>
      </c>
      <c r="B228" s="40" t="s">
        <v>472</v>
      </c>
      <c r="C228" s="41">
        <v>2015</v>
      </c>
      <c r="D228" s="364">
        <v>2000</v>
      </c>
    </row>
    <row r="229" spans="1:4" ht="35.25" customHeight="1">
      <c r="A229" s="41">
        <v>5</v>
      </c>
      <c r="B229" s="40" t="s">
        <v>473</v>
      </c>
      <c r="C229" s="41">
        <v>2015</v>
      </c>
      <c r="D229" s="364">
        <v>552</v>
      </c>
    </row>
    <row r="230" spans="1:4" ht="35.25" customHeight="1">
      <c r="A230" s="41">
        <v>6</v>
      </c>
      <c r="B230" s="40" t="s">
        <v>474</v>
      </c>
      <c r="C230" s="41">
        <v>2015</v>
      </c>
      <c r="D230" s="364">
        <v>3000</v>
      </c>
    </row>
    <row r="231" spans="1:4" ht="35.25" customHeight="1">
      <c r="A231" s="41">
        <v>7</v>
      </c>
      <c r="B231" s="40" t="s">
        <v>591</v>
      </c>
      <c r="C231" s="41">
        <v>2016</v>
      </c>
      <c r="D231" s="364">
        <v>300</v>
      </c>
    </row>
    <row r="232" spans="1:4" ht="35.25" customHeight="1">
      <c r="A232" s="41">
        <v>8</v>
      </c>
      <c r="B232" s="40" t="s">
        <v>867</v>
      </c>
      <c r="C232" s="41">
        <v>2017</v>
      </c>
      <c r="D232" s="364">
        <v>2000</v>
      </c>
    </row>
    <row r="233" spans="1:4" ht="35.25" customHeight="1">
      <c r="A233" s="41">
        <v>9</v>
      </c>
      <c r="B233" s="40" t="s">
        <v>867</v>
      </c>
      <c r="C233" s="41">
        <v>2017</v>
      </c>
      <c r="D233" s="364">
        <v>2000</v>
      </c>
    </row>
    <row r="234" spans="1:4" ht="35.25" customHeight="1">
      <c r="A234" s="41">
        <v>10</v>
      </c>
      <c r="B234" s="40" t="s">
        <v>868</v>
      </c>
      <c r="C234" s="41">
        <v>2017</v>
      </c>
      <c r="D234" s="364">
        <v>525</v>
      </c>
    </row>
    <row r="235" spans="1:4" ht="35.25" customHeight="1">
      <c r="A235" s="41"/>
      <c r="B235" s="42" t="s">
        <v>218</v>
      </c>
      <c r="C235" s="43"/>
      <c r="D235" s="359">
        <f>SUM(D225:D234)</f>
        <v>14135.5</v>
      </c>
    </row>
    <row r="236" spans="1:4" ht="35.25" customHeight="1">
      <c r="A236" s="518" t="s">
        <v>1309</v>
      </c>
      <c r="B236" s="518"/>
      <c r="C236" s="518"/>
      <c r="D236" s="518"/>
    </row>
    <row r="237" spans="1:4" ht="35.25" customHeight="1">
      <c r="A237" s="41">
        <v>1</v>
      </c>
      <c r="B237" s="40" t="s">
        <v>596</v>
      </c>
      <c r="C237" s="41">
        <v>2015</v>
      </c>
      <c r="D237" s="364">
        <v>1249</v>
      </c>
    </row>
    <row r="238" spans="1:4" ht="35.25" customHeight="1">
      <c r="A238" s="41">
        <v>2</v>
      </c>
      <c r="B238" s="6" t="s">
        <v>52</v>
      </c>
      <c r="C238" s="41">
        <v>2013</v>
      </c>
      <c r="D238" s="364">
        <v>7410</v>
      </c>
    </row>
    <row r="239" spans="1:4" ht="35.25" customHeight="1">
      <c r="A239" s="41">
        <v>3</v>
      </c>
      <c r="B239" s="6" t="s">
        <v>595</v>
      </c>
      <c r="C239" s="41">
        <v>2013</v>
      </c>
      <c r="D239" s="364">
        <v>1350</v>
      </c>
    </row>
    <row r="240" spans="1:4" ht="35.25" customHeight="1">
      <c r="A240" s="41">
        <v>4</v>
      </c>
      <c r="B240" s="6" t="s">
        <v>596</v>
      </c>
      <c r="C240" s="41">
        <v>2013</v>
      </c>
      <c r="D240" s="364">
        <v>1249</v>
      </c>
    </row>
    <row r="241" spans="1:4" ht="35.25" customHeight="1">
      <c r="A241" s="41">
        <v>5</v>
      </c>
      <c r="B241" s="6" t="s">
        <v>58</v>
      </c>
      <c r="C241" s="41">
        <v>2013</v>
      </c>
      <c r="D241" s="364">
        <v>2990</v>
      </c>
    </row>
    <row r="242" spans="1:4" ht="35.25" customHeight="1">
      <c r="A242" s="41">
        <v>6</v>
      </c>
      <c r="B242" s="6" t="s">
        <v>57</v>
      </c>
      <c r="C242" s="41">
        <v>2013</v>
      </c>
      <c r="D242" s="364">
        <v>3000</v>
      </c>
    </row>
    <row r="243" spans="1:4" ht="35.25" customHeight="1">
      <c r="A243" s="41">
        <v>7</v>
      </c>
      <c r="B243" s="40" t="s">
        <v>57</v>
      </c>
      <c r="C243" s="41">
        <v>2013</v>
      </c>
      <c r="D243" s="364">
        <v>2900</v>
      </c>
    </row>
    <row r="244" spans="1:4" ht="35.25" customHeight="1">
      <c r="A244" s="26"/>
      <c r="B244" s="354" t="s">
        <v>218</v>
      </c>
      <c r="C244" s="26"/>
      <c r="D244" s="365">
        <f>SUM(D237:D243)</f>
        <v>20148</v>
      </c>
    </row>
    <row r="245" spans="1:4" ht="35.25" customHeight="1">
      <c r="A245" s="518" t="s">
        <v>1310</v>
      </c>
      <c r="B245" s="518"/>
      <c r="C245" s="518"/>
      <c r="D245" s="518"/>
    </row>
    <row r="246" spans="1:4" ht="35.25" customHeight="1">
      <c r="A246" s="41">
        <v>1</v>
      </c>
      <c r="B246" s="40" t="s">
        <v>69</v>
      </c>
      <c r="C246" s="41">
        <v>2013</v>
      </c>
      <c r="D246" s="364">
        <v>2345</v>
      </c>
    </row>
    <row r="247" spans="1:4" ht="35.25" customHeight="1">
      <c r="A247" s="41">
        <v>2</v>
      </c>
      <c r="B247" s="40" t="s">
        <v>70</v>
      </c>
      <c r="C247" s="5">
        <v>2013</v>
      </c>
      <c r="D247" s="366">
        <v>1568</v>
      </c>
    </row>
    <row r="248" spans="1:4" ht="35.25" customHeight="1">
      <c r="A248" s="41">
        <v>3</v>
      </c>
      <c r="B248" s="40" t="s">
        <v>71</v>
      </c>
      <c r="C248" s="5">
        <v>2013</v>
      </c>
      <c r="D248" s="366">
        <v>1500</v>
      </c>
    </row>
    <row r="249" spans="1:4" ht="35.25" customHeight="1">
      <c r="A249" s="41">
        <v>4</v>
      </c>
      <c r="B249" s="40" t="s">
        <v>72</v>
      </c>
      <c r="C249" s="5">
        <v>2014</v>
      </c>
      <c r="D249" s="366">
        <v>750</v>
      </c>
    </row>
    <row r="250" spans="1:4" ht="35.25" customHeight="1">
      <c r="A250" s="41">
        <v>5</v>
      </c>
      <c r="B250" s="40" t="s">
        <v>73</v>
      </c>
      <c r="C250" s="5">
        <v>2014</v>
      </c>
      <c r="D250" s="366">
        <v>2250</v>
      </c>
    </row>
    <row r="251" spans="1:4" ht="35.25" customHeight="1">
      <c r="A251" s="41">
        <v>6</v>
      </c>
      <c r="B251" s="40" t="s">
        <v>74</v>
      </c>
      <c r="C251" s="41">
        <v>2014</v>
      </c>
      <c r="D251" s="364">
        <v>500</v>
      </c>
    </row>
    <row r="252" spans="1:4" ht="35.25" customHeight="1">
      <c r="A252" s="41">
        <v>7</v>
      </c>
      <c r="B252" s="40" t="s">
        <v>75</v>
      </c>
      <c r="C252" s="41">
        <v>2014</v>
      </c>
      <c r="D252" s="364">
        <v>658</v>
      </c>
    </row>
    <row r="253" spans="1:4" ht="35.25" customHeight="1">
      <c r="A253" s="41">
        <v>8</v>
      </c>
      <c r="B253" s="16" t="s">
        <v>477</v>
      </c>
      <c r="C253" s="5">
        <v>2015</v>
      </c>
      <c r="D253" s="364">
        <v>319</v>
      </c>
    </row>
    <row r="254" spans="1:4" ht="35.25" customHeight="1">
      <c r="A254" s="41">
        <v>9</v>
      </c>
      <c r="B254" s="16" t="s">
        <v>478</v>
      </c>
      <c r="C254" s="5">
        <v>2015</v>
      </c>
      <c r="D254" s="364">
        <v>899</v>
      </c>
    </row>
    <row r="255" spans="1:4" ht="35.25" customHeight="1">
      <c r="A255" s="41">
        <v>10</v>
      </c>
      <c r="B255" s="16" t="s">
        <v>479</v>
      </c>
      <c r="C255" s="5">
        <v>2015</v>
      </c>
      <c r="D255" s="364">
        <v>800</v>
      </c>
    </row>
    <row r="256" spans="1:4" ht="35.25" customHeight="1">
      <c r="A256" s="41">
        <v>11</v>
      </c>
      <c r="B256" s="16" t="s">
        <v>480</v>
      </c>
      <c r="C256" s="5">
        <v>2015</v>
      </c>
      <c r="D256" s="364">
        <v>1750</v>
      </c>
    </row>
    <row r="257" spans="1:4" ht="35.25" customHeight="1">
      <c r="A257" s="41">
        <v>12</v>
      </c>
      <c r="B257" s="16" t="s">
        <v>481</v>
      </c>
      <c r="C257" s="5">
        <v>2015</v>
      </c>
      <c r="D257" s="364">
        <v>600</v>
      </c>
    </row>
    <row r="258" spans="1:4" ht="35.25" customHeight="1">
      <c r="A258" s="41">
        <v>13</v>
      </c>
      <c r="B258" s="16" t="s">
        <v>482</v>
      </c>
      <c r="C258" s="5">
        <v>2015</v>
      </c>
      <c r="D258" s="364">
        <v>1199</v>
      </c>
    </row>
    <row r="259" spans="1:4" ht="35.25" customHeight="1">
      <c r="A259" s="41">
        <v>14</v>
      </c>
      <c r="B259" s="16" t="s">
        <v>598</v>
      </c>
      <c r="C259" s="26">
        <v>2016</v>
      </c>
      <c r="D259" s="358">
        <v>690</v>
      </c>
    </row>
    <row r="260" spans="1:4" ht="35.25" customHeight="1">
      <c r="A260" s="41">
        <v>15</v>
      </c>
      <c r="B260" s="16" t="s">
        <v>599</v>
      </c>
      <c r="C260" s="26">
        <v>2016</v>
      </c>
      <c r="D260" s="358">
        <v>790</v>
      </c>
    </row>
    <row r="261" spans="1:4" ht="35.25" customHeight="1">
      <c r="A261" s="41">
        <v>16</v>
      </c>
      <c r="B261" s="16" t="s">
        <v>482</v>
      </c>
      <c r="C261" s="26">
        <v>2016</v>
      </c>
      <c r="D261" s="358">
        <v>500</v>
      </c>
    </row>
    <row r="262" spans="1:4" ht="35.25" customHeight="1">
      <c r="A262" s="41">
        <v>17</v>
      </c>
      <c r="B262" s="16" t="s">
        <v>600</v>
      </c>
      <c r="C262" s="26">
        <v>2016</v>
      </c>
      <c r="D262" s="358">
        <v>500</v>
      </c>
    </row>
    <row r="263" spans="1:4" ht="35.25" customHeight="1">
      <c r="A263" s="41">
        <v>18</v>
      </c>
      <c r="B263" s="16" t="s">
        <v>601</v>
      </c>
      <c r="C263" s="26">
        <v>2016</v>
      </c>
      <c r="D263" s="358">
        <v>1000</v>
      </c>
    </row>
    <row r="264" spans="1:4" ht="35.25" customHeight="1">
      <c r="A264" s="41">
        <v>19</v>
      </c>
      <c r="B264" s="16" t="s">
        <v>874</v>
      </c>
      <c r="C264" s="26">
        <v>2017</v>
      </c>
      <c r="D264" s="358" t="s">
        <v>875</v>
      </c>
    </row>
    <row r="265" spans="1:4" ht="35.25" customHeight="1">
      <c r="A265" s="41"/>
      <c r="B265" s="42" t="s">
        <v>218</v>
      </c>
      <c r="C265" s="43"/>
      <c r="D265" s="359">
        <f>SUM(D246:D263)</f>
        <v>18618</v>
      </c>
    </row>
    <row r="266" spans="1:4" ht="35.25" customHeight="1">
      <c r="A266" s="518" t="s">
        <v>1312</v>
      </c>
      <c r="B266" s="518"/>
      <c r="C266" s="518"/>
      <c r="D266" s="518"/>
    </row>
    <row r="267" spans="1:4" ht="35.25" customHeight="1">
      <c r="A267" s="41">
        <v>1</v>
      </c>
      <c r="B267" s="334" t="s">
        <v>93</v>
      </c>
      <c r="C267" s="41">
        <v>2013</v>
      </c>
      <c r="D267" s="364">
        <v>1300</v>
      </c>
    </row>
    <row r="268" spans="1:4" ht="35.25" customHeight="1">
      <c r="A268" s="41">
        <v>2</v>
      </c>
      <c r="B268" s="334" t="s">
        <v>94</v>
      </c>
      <c r="C268" s="41">
        <v>2013</v>
      </c>
      <c r="D268" s="364">
        <v>2200</v>
      </c>
    </row>
    <row r="269" spans="1:4" ht="35.25" customHeight="1">
      <c r="A269" s="41">
        <v>3</v>
      </c>
      <c r="B269" s="334" t="s">
        <v>95</v>
      </c>
      <c r="C269" s="41">
        <v>2013</v>
      </c>
      <c r="D269" s="364">
        <v>546</v>
      </c>
    </row>
    <row r="270" spans="1:4" ht="35.25" customHeight="1">
      <c r="A270" s="41">
        <v>4</v>
      </c>
      <c r="B270" s="334" t="s">
        <v>92</v>
      </c>
      <c r="C270" s="41">
        <v>2013</v>
      </c>
      <c r="D270" s="364">
        <v>1000</v>
      </c>
    </row>
    <row r="271" spans="1:4" ht="35.25" customHeight="1">
      <c r="A271" s="41">
        <v>5</v>
      </c>
      <c r="B271" s="334" t="s">
        <v>96</v>
      </c>
      <c r="C271" s="41">
        <v>2013</v>
      </c>
      <c r="D271" s="364">
        <v>550</v>
      </c>
    </row>
    <row r="272" spans="1:4" ht="35.25" customHeight="1">
      <c r="A272" s="41">
        <v>6</v>
      </c>
      <c r="B272" s="334" t="s">
        <v>97</v>
      </c>
      <c r="C272" s="5">
        <v>2014</v>
      </c>
      <c r="D272" s="366">
        <v>3000</v>
      </c>
    </row>
    <row r="273" spans="1:4" ht="35.25" customHeight="1">
      <c r="A273" s="41">
        <v>7</v>
      </c>
      <c r="B273" s="334" t="s">
        <v>98</v>
      </c>
      <c r="C273" s="5">
        <v>2014</v>
      </c>
      <c r="D273" s="366">
        <v>450</v>
      </c>
    </row>
    <row r="274" spans="1:4" ht="35.25" customHeight="1">
      <c r="A274" s="41">
        <v>8</v>
      </c>
      <c r="B274" s="334" t="s">
        <v>99</v>
      </c>
      <c r="C274" s="5">
        <v>2014</v>
      </c>
      <c r="D274" s="364">
        <v>2758.5</v>
      </c>
    </row>
    <row r="275" spans="1:4" ht="35.25" customHeight="1">
      <c r="A275" s="41">
        <v>9</v>
      </c>
      <c r="B275" s="334" t="s">
        <v>485</v>
      </c>
      <c r="C275" s="5">
        <v>2015</v>
      </c>
      <c r="D275" s="364">
        <v>861</v>
      </c>
    </row>
    <row r="276" spans="1:4" ht="35.25" customHeight="1">
      <c r="A276" s="41">
        <v>10</v>
      </c>
      <c r="B276" s="334" t="s">
        <v>486</v>
      </c>
      <c r="C276" s="5">
        <v>2015</v>
      </c>
      <c r="D276" s="364">
        <v>492</v>
      </c>
    </row>
    <row r="277" spans="1:4" ht="35.25" customHeight="1">
      <c r="A277" s="41">
        <v>11</v>
      </c>
      <c r="B277" s="334" t="s">
        <v>487</v>
      </c>
      <c r="C277" s="5">
        <v>2015</v>
      </c>
      <c r="D277" s="364">
        <v>270.6</v>
      </c>
    </row>
    <row r="278" spans="1:4" ht="35.25" customHeight="1">
      <c r="A278" s="41">
        <v>12</v>
      </c>
      <c r="B278" s="334" t="s">
        <v>488</v>
      </c>
      <c r="C278" s="41">
        <v>2015</v>
      </c>
      <c r="D278" s="364">
        <v>300</v>
      </c>
    </row>
    <row r="279" spans="1:4" ht="35.25" customHeight="1">
      <c r="A279" s="41">
        <v>13</v>
      </c>
      <c r="B279" s="334" t="s">
        <v>95</v>
      </c>
      <c r="C279" s="41">
        <v>2015</v>
      </c>
      <c r="D279" s="364">
        <v>552.89</v>
      </c>
    </row>
    <row r="280" spans="1:4" ht="35.25" customHeight="1">
      <c r="A280" s="41">
        <v>14</v>
      </c>
      <c r="B280" s="334" t="s">
        <v>489</v>
      </c>
      <c r="C280" s="41">
        <v>2016</v>
      </c>
      <c r="D280" s="364">
        <v>1690</v>
      </c>
    </row>
    <row r="281" spans="1:4" ht="35.25" customHeight="1">
      <c r="A281" s="41">
        <v>15</v>
      </c>
      <c r="B281" s="334" t="s">
        <v>97</v>
      </c>
      <c r="C281" s="41">
        <v>2016</v>
      </c>
      <c r="D281" s="364">
        <v>2898</v>
      </c>
    </row>
    <row r="282" spans="1:4" ht="35.25" customHeight="1">
      <c r="A282" s="41">
        <v>16</v>
      </c>
      <c r="B282" s="334" t="s">
        <v>490</v>
      </c>
      <c r="C282" s="41">
        <v>2016</v>
      </c>
      <c r="D282" s="364">
        <v>250</v>
      </c>
    </row>
    <row r="283" spans="1:4" ht="35.25" customHeight="1">
      <c r="A283" s="41">
        <v>17</v>
      </c>
      <c r="B283" s="334" t="s">
        <v>602</v>
      </c>
      <c r="C283" s="41">
        <v>2016</v>
      </c>
      <c r="D283" s="364">
        <v>499</v>
      </c>
    </row>
    <row r="284" spans="1:4" ht="35.25" customHeight="1">
      <c r="A284" s="41">
        <v>18</v>
      </c>
      <c r="B284" s="334" t="s">
        <v>602</v>
      </c>
      <c r="C284" s="41">
        <v>2016</v>
      </c>
      <c r="D284" s="364">
        <v>499</v>
      </c>
    </row>
    <row r="285" spans="1:4" ht="35.25" customHeight="1">
      <c r="A285" s="41">
        <v>19</v>
      </c>
      <c r="B285" s="334" t="s">
        <v>603</v>
      </c>
      <c r="C285" s="41">
        <v>2016</v>
      </c>
      <c r="D285" s="364">
        <v>1799</v>
      </c>
    </row>
    <row r="286" spans="1:4" ht="35.25" customHeight="1">
      <c r="A286" s="41">
        <v>20</v>
      </c>
      <c r="B286" s="334" t="s">
        <v>604</v>
      </c>
      <c r="C286" s="41">
        <v>2017</v>
      </c>
      <c r="D286" s="364">
        <v>2100</v>
      </c>
    </row>
    <row r="287" spans="1:4" ht="35.25" customHeight="1">
      <c r="A287" s="41">
        <v>21</v>
      </c>
      <c r="B287" s="334" t="s">
        <v>605</v>
      </c>
      <c r="C287" s="41">
        <v>2017</v>
      </c>
      <c r="D287" s="364">
        <v>760</v>
      </c>
    </row>
    <row r="288" spans="1:4" ht="35.25" customHeight="1">
      <c r="A288" s="41">
        <v>22</v>
      </c>
      <c r="B288" s="335" t="s">
        <v>1110</v>
      </c>
      <c r="C288" s="336">
        <v>2017</v>
      </c>
      <c r="D288" s="367">
        <v>299</v>
      </c>
    </row>
    <row r="289" spans="1:4" ht="35.25" customHeight="1">
      <c r="A289" s="41"/>
      <c r="B289" s="42" t="s">
        <v>218</v>
      </c>
      <c r="C289" s="7"/>
      <c r="D289" s="359">
        <f>SUM(D267:D288)</f>
        <v>25074.989999999998</v>
      </c>
    </row>
    <row r="290" spans="1:4" ht="35.25" customHeight="1">
      <c r="A290" s="518" t="s">
        <v>105</v>
      </c>
      <c r="B290" s="518"/>
      <c r="C290" s="518"/>
      <c r="D290" s="518"/>
    </row>
    <row r="291" spans="1:4" ht="35.25" customHeight="1">
      <c r="A291" s="8">
        <v>1</v>
      </c>
      <c r="B291" s="6" t="s">
        <v>53</v>
      </c>
      <c r="C291" s="41">
        <v>2013</v>
      </c>
      <c r="D291" s="364">
        <v>1100</v>
      </c>
    </row>
    <row r="292" spans="1:4" ht="35.25" customHeight="1">
      <c r="A292" s="8">
        <v>2</v>
      </c>
      <c r="B292" s="6" t="s">
        <v>606</v>
      </c>
      <c r="C292" s="41">
        <v>2013</v>
      </c>
      <c r="D292" s="364">
        <v>16592.75</v>
      </c>
    </row>
    <row r="293" spans="1:4" ht="35.25" customHeight="1">
      <c r="A293" s="8">
        <v>3</v>
      </c>
      <c r="B293" s="16" t="s">
        <v>491</v>
      </c>
      <c r="C293" s="26">
        <v>2015</v>
      </c>
      <c r="D293" s="358">
        <v>3799</v>
      </c>
    </row>
    <row r="294" spans="1:4" ht="35.25" customHeight="1">
      <c r="A294" s="8">
        <v>4</v>
      </c>
      <c r="B294" s="6" t="s">
        <v>53</v>
      </c>
      <c r="C294" s="26">
        <v>2015</v>
      </c>
      <c r="D294" s="358">
        <v>3499.01</v>
      </c>
    </row>
    <row r="295" spans="1:4" ht="35.25" customHeight="1">
      <c r="A295" s="8">
        <v>5</v>
      </c>
      <c r="B295" s="6" t="s">
        <v>492</v>
      </c>
      <c r="C295" s="41">
        <v>2015</v>
      </c>
      <c r="D295" s="364">
        <v>1700</v>
      </c>
    </row>
    <row r="296" spans="1:4" ht="35.25" customHeight="1">
      <c r="A296" s="8">
        <v>6</v>
      </c>
      <c r="B296" s="6" t="s">
        <v>53</v>
      </c>
      <c r="C296" s="41">
        <v>2015</v>
      </c>
      <c r="D296" s="364">
        <v>2700</v>
      </c>
    </row>
    <row r="297" spans="1:4" ht="35.25" customHeight="1">
      <c r="A297" s="8">
        <v>7</v>
      </c>
      <c r="B297" s="16" t="s">
        <v>491</v>
      </c>
      <c r="C297" s="41">
        <v>2015</v>
      </c>
      <c r="D297" s="364">
        <v>4000</v>
      </c>
    </row>
    <row r="298" spans="1:4" ht="35.25" customHeight="1">
      <c r="A298" s="8">
        <v>8</v>
      </c>
      <c r="B298" s="42" t="s">
        <v>1249</v>
      </c>
      <c r="C298" s="41">
        <v>2017</v>
      </c>
      <c r="D298" s="358">
        <v>3300</v>
      </c>
    </row>
    <row r="299" spans="1:4" ht="35.25" customHeight="1">
      <c r="A299" s="8">
        <v>9</v>
      </c>
      <c r="B299" s="16" t="s">
        <v>878</v>
      </c>
      <c r="C299" s="41">
        <v>2017</v>
      </c>
      <c r="D299" s="364">
        <v>3400</v>
      </c>
    </row>
    <row r="300" spans="1:4" ht="35.25" customHeight="1">
      <c r="A300" s="8">
        <v>10</v>
      </c>
      <c r="B300" s="40" t="s">
        <v>879</v>
      </c>
      <c r="C300" s="41">
        <v>2017</v>
      </c>
      <c r="D300" s="364">
        <v>8750</v>
      </c>
    </row>
    <row r="301" spans="1:4" ht="35.25" customHeight="1">
      <c r="A301" s="8">
        <v>11</v>
      </c>
      <c r="B301" s="40" t="s">
        <v>880</v>
      </c>
      <c r="C301" s="41">
        <v>2017</v>
      </c>
      <c r="D301" s="364">
        <v>1600</v>
      </c>
    </row>
    <row r="302" spans="1:4" ht="35.25" customHeight="1">
      <c r="A302" s="41"/>
      <c r="B302" s="42" t="s">
        <v>218</v>
      </c>
      <c r="C302" s="7"/>
      <c r="D302" s="359">
        <f>SUM(D291:D301)</f>
        <v>50440.76</v>
      </c>
    </row>
    <row r="303" spans="1:4" ht="35.25" customHeight="1">
      <c r="A303" s="518" t="s">
        <v>113</v>
      </c>
      <c r="B303" s="518"/>
      <c r="C303" s="518"/>
      <c r="D303" s="518"/>
    </row>
    <row r="304" spans="1:4" ht="35.25" customHeight="1">
      <c r="A304" s="41">
        <v>1</v>
      </c>
      <c r="B304" s="40" t="s">
        <v>132</v>
      </c>
      <c r="C304" s="41">
        <v>2014</v>
      </c>
      <c r="D304" s="364">
        <v>509</v>
      </c>
    </row>
    <row r="305" spans="1:4" ht="35.25" customHeight="1">
      <c r="A305" s="41">
        <v>2</v>
      </c>
      <c r="B305" s="40" t="s">
        <v>133</v>
      </c>
      <c r="C305" s="41">
        <v>2014</v>
      </c>
      <c r="D305" s="364">
        <v>765</v>
      </c>
    </row>
    <row r="306" spans="1:4" ht="35.25" customHeight="1">
      <c r="A306" s="41">
        <v>3</v>
      </c>
      <c r="B306" s="40" t="s">
        <v>134</v>
      </c>
      <c r="C306" s="41">
        <v>2014</v>
      </c>
      <c r="D306" s="364">
        <v>404</v>
      </c>
    </row>
    <row r="307" spans="1:4" ht="35.25" customHeight="1">
      <c r="A307" s="41">
        <v>4</v>
      </c>
      <c r="B307" s="40" t="s">
        <v>495</v>
      </c>
      <c r="C307" s="41">
        <v>2015</v>
      </c>
      <c r="D307" s="364">
        <v>4000</v>
      </c>
    </row>
    <row r="308" spans="1:4" ht="35.25" customHeight="1">
      <c r="A308" s="41">
        <v>5</v>
      </c>
      <c r="B308" s="40" t="s">
        <v>496</v>
      </c>
      <c r="C308" s="41">
        <v>2015</v>
      </c>
      <c r="D308" s="364">
        <v>2700</v>
      </c>
    </row>
    <row r="309" spans="1:4" ht="35.25" customHeight="1">
      <c r="A309" s="41">
        <v>6</v>
      </c>
      <c r="B309" s="40" t="s">
        <v>612</v>
      </c>
      <c r="C309" s="41">
        <v>2015</v>
      </c>
      <c r="D309" s="364">
        <v>4000</v>
      </c>
    </row>
    <row r="310" spans="1:4" ht="35.25" customHeight="1">
      <c r="A310" s="41">
        <v>7</v>
      </c>
      <c r="B310" s="40" t="s">
        <v>611</v>
      </c>
      <c r="C310" s="41">
        <v>2016</v>
      </c>
      <c r="D310" s="364">
        <v>1998</v>
      </c>
    </row>
    <row r="311" spans="1:4" ht="35.25" customHeight="1">
      <c r="A311" s="41">
        <v>8</v>
      </c>
      <c r="B311" s="40" t="s">
        <v>611</v>
      </c>
      <c r="C311" s="41">
        <v>2016</v>
      </c>
      <c r="D311" s="364">
        <v>2080</v>
      </c>
    </row>
    <row r="312" spans="1:4" ht="35.25" customHeight="1">
      <c r="A312" s="41">
        <v>9</v>
      </c>
      <c r="B312" s="40" t="s">
        <v>496</v>
      </c>
      <c r="C312" s="41">
        <v>2016</v>
      </c>
      <c r="D312" s="364">
        <v>2542</v>
      </c>
    </row>
    <row r="313" spans="1:4" ht="35.25" customHeight="1">
      <c r="A313" s="41">
        <v>10</v>
      </c>
      <c r="B313" s="40" t="s">
        <v>612</v>
      </c>
      <c r="C313" s="41">
        <v>2016</v>
      </c>
      <c r="D313" s="364">
        <v>3990</v>
      </c>
    </row>
    <row r="314" spans="1:4" ht="35.25" customHeight="1">
      <c r="A314" s="41">
        <v>11</v>
      </c>
      <c r="B314" s="40" t="s">
        <v>612</v>
      </c>
      <c r="C314" s="41">
        <v>2017</v>
      </c>
      <c r="D314" s="364">
        <v>3690</v>
      </c>
    </row>
    <row r="315" spans="1:4" ht="35.25" customHeight="1">
      <c r="A315" s="41"/>
      <c r="B315" s="42" t="s">
        <v>218</v>
      </c>
      <c r="C315" s="43"/>
      <c r="D315" s="359">
        <f>SUM(D304:D314)</f>
        <v>26678</v>
      </c>
    </row>
    <row r="316" spans="1:4" ht="35.25" customHeight="1">
      <c r="A316" s="518" t="s">
        <v>136</v>
      </c>
      <c r="B316" s="518"/>
      <c r="C316" s="518"/>
      <c r="D316" s="518"/>
    </row>
    <row r="317" spans="1:4" ht="35.25" customHeight="1">
      <c r="A317" s="41">
        <v>1</v>
      </c>
      <c r="B317" s="40" t="s">
        <v>150</v>
      </c>
      <c r="C317" s="41">
        <v>2014</v>
      </c>
      <c r="D317" s="357">
        <v>500</v>
      </c>
    </row>
    <row r="318" spans="1:4" ht="35.25" customHeight="1">
      <c r="A318" s="41">
        <v>2</v>
      </c>
      <c r="B318" s="40" t="s">
        <v>500</v>
      </c>
      <c r="C318" s="41">
        <v>2015</v>
      </c>
      <c r="D318" s="357">
        <v>1499</v>
      </c>
    </row>
    <row r="319" spans="1:4" ht="35.25" customHeight="1">
      <c r="A319" s="41">
        <v>3</v>
      </c>
      <c r="B319" s="40" t="s">
        <v>501</v>
      </c>
      <c r="C319" s="41">
        <v>2015</v>
      </c>
      <c r="D319" s="357">
        <v>1250</v>
      </c>
    </row>
    <row r="320" spans="1:4" ht="35.25" customHeight="1">
      <c r="A320" s="41">
        <v>4</v>
      </c>
      <c r="B320" s="40" t="s">
        <v>53</v>
      </c>
      <c r="C320" s="41">
        <v>2015</v>
      </c>
      <c r="D320" s="357">
        <v>2000</v>
      </c>
    </row>
    <row r="321" spans="1:4" ht="35.25" customHeight="1">
      <c r="A321" s="41">
        <v>5</v>
      </c>
      <c r="B321" s="40" t="s">
        <v>476</v>
      </c>
      <c r="C321" s="41">
        <v>2015</v>
      </c>
      <c r="D321" s="357">
        <v>7700</v>
      </c>
    </row>
    <row r="322" spans="1:4" ht="35.25" customHeight="1">
      <c r="A322" s="41">
        <v>6</v>
      </c>
      <c r="B322" s="40" t="s">
        <v>502</v>
      </c>
      <c r="C322" s="41">
        <v>2015</v>
      </c>
      <c r="D322" s="357">
        <v>2700</v>
      </c>
    </row>
    <row r="323" spans="1:4" ht="35.25" customHeight="1">
      <c r="A323" s="41">
        <v>7</v>
      </c>
      <c r="B323" s="40" t="s">
        <v>55</v>
      </c>
      <c r="C323" s="41">
        <v>2015</v>
      </c>
      <c r="D323" s="357">
        <v>2990</v>
      </c>
    </row>
    <row r="324" spans="1:4" ht="35.25" customHeight="1">
      <c r="A324" s="41">
        <v>8</v>
      </c>
      <c r="B324" s="40" t="s">
        <v>503</v>
      </c>
      <c r="C324" s="41">
        <v>2015</v>
      </c>
      <c r="D324" s="357">
        <v>1700</v>
      </c>
    </row>
    <row r="325" spans="1:4" ht="35.25" customHeight="1">
      <c r="A325" s="41">
        <v>9</v>
      </c>
      <c r="B325" s="40" t="s">
        <v>476</v>
      </c>
      <c r="C325" s="41">
        <v>2015</v>
      </c>
      <c r="D325" s="357">
        <v>4000</v>
      </c>
    </row>
    <row r="326" spans="1:4" ht="35.25" customHeight="1">
      <c r="A326" s="41">
        <v>10</v>
      </c>
      <c r="B326" s="40" t="s">
        <v>504</v>
      </c>
      <c r="C326" s="41">
        <v>2015</v>
      </c>
      <c r="D326" s="357">
        <v>2223.38</v>
      </c>
    </row>
    <row r="327" spans="1:4" ht="35.25" customHeight="1">
      <c r="A327" s="41">
        <v>11</v>
      </c>
      <c r="B327" s="40" t="s">
        <v>868</v>
      </c>
      <c r="C327" s="41">
        <v>2016</v>
      </c>
      <c r="D327" s="357">
        <v>790</v>
      </c>
    </row>
    <row r="328" spans="1:4" ht="35.25" customHeight="1">
      <c r="A328" s="41">
        <v>12</v>
      </c>
      <c r="B328" s="40" t="s">
        <v>1243</v>
      </c>
      <c r="C328" s="41">
        <v>2017</v>
      </c>
      <c r="D328" s="357">
        <v>1999</v>
      </c>
    </row>
    <row r="329" spans="1:4" ht="35.25" customHeight="1">
      <c r="A329" s="41">
        <v>13</v>
      </c>
      <c r="B329" s="40" t="s">
        <v>103</v>
      </c>
      <c r="C329" s="41">
        <v>2017</v>
      </c>
      <c r="D329" s="357">
        <v>1500</v>
      </c>
    </row>
    <row r="330" spans="1:4" ht="35.25" customHeight="1">
      <c r="A330" s="41">
        <v>14</v>
      </c>
      <c r="B330" s="40" t="s">
        <v>1244</v>
      </c>
      <c r="C330" s="41">
        <v>2017</v>
      </c>
      <c r="D330" s="357">
        <v>3000</v>
      </c>
    </row>
    <row r="331" spans="1:4" ht="35.25" customHeight="1">
      <c r="A331" s="41">
        <v>15</v>
      </c>
      <c r="B331" s="40" t="s">
        <v>1245</v>
      </c>
      <c r="C331" s="41">
        <v>2017</v>
      </c>
      <c r="D331" s="357">
        <v>553.5</v>
      </c>
    </row>
    <row r="332" spans="1:4" ht="35.25" customHeight="1">
      <c r="A332" s="41">
        <v>16</v>
      </c>
      <c r="B332" s="40" t="s">
        <v>53</v>
      </c>
      <c r="C332" s="41">
        <v>2017</v>
      </c>
      <c r="D332" s="357">
        <v>1750</v>
      </c>
    </row>
    <row r="333" spans="1:4" ht="35.25" customHeight="1">
      <c r="A333" s="41"/>
      <c r="B333" s="42" t="s">
        <v>218</v>
      </c>
      <c r="C333" s="43"/>
      <c r="D333" s="359">
        <f>SUM(D317:D332)</f>
        <v>36154.880000000005</v>
      </c>
    </row>
    <row r="334" spans="1:4" ht="35.25" customHeight="1">
      <c r="A334" s="519" t="s">
        <v>886</v>
      </c>
      <c r="B334" s="519"/>
      <c r="C334" s="519"/>
      <c r="D334" s="519"/>
    </row>
    <row r="335" spans="1:4" ht="35.25" customHeight="1">
      <c r="A335" s="41">
        <v>1</v>
      </c>
      <c r="B335" s="40" t="s">
        <v>507</v>
      </c>
      <c r="C335" s="41"/>
      <c r="D335" s="364">
        <v>12624.11</v>
      </c>
    </row>
    <row r="336" spans="1:4" ht="35.25" customHeight="1">
      <c r="A336" s="41">
        <v>2</v>
      </c>
      <c r="B336" s="40" t="s">
        <v>158</v>
      </c>
      <c r="C336" s="41"/>
      <c r="D336" s="364">
        <v>19335.64</v>
      </c>
    </row>
    <row r="337" spans="1:4" ht="35.25" customHeight="1">
      <c r="A337" s="41">
        <v>3</v>
      </c>
      <c r="B337" s="40" t="s">
        <v>159</v>
      </c>
      <c r="C337" s="41">
        <v>2013</v>
      </c>
      <c r="D337" s="364">
        <v>7000</v>
      </c>
    </row>
    <row r="338" spans="1:4" ht="35.25" customHeight="1">
      <c r="A338" s="41">
        <v>4</v>
      </c>
      <c r="B338" s="40" t="s">
        <v>160</v>
      </c>
      <c r="C338" s="41">
        <v>2013</v>
      </c>
      <c r="D338" s="364">
        <v>3699</v>
      </c>
    </row>
    <row r="339" spans="1:4" ht="35.25" customHeight="1">
      <c r="A339" s="41">
        <v>5</v>
      </c>
      <c r="B339" s="40" t="s">
        <v>161</v>
      </c>
      <c r="C339" s="41">
        <v>2013</v>
      </c>
      <c r="D339" s="364">
        <v>1549</v>
      </c>
    </row>
    <row r="340" spans="1:4" ht="35.25" customHeight="1">
      <c r="A340" s="41">
        <v>6</v>
      </c>
      <c r="B340" s="40" t="s">
        <v>162</v>
      </c>
      <c r="C340" s="41">
        <v>2014</v>
      </c>
      <c r="D340" s="364">
        <v>5200</v>
      </c>
    </row>
    <row r="341" spans="1:4" ht="35.25" customHeight="1">
      <c r="A341" s="41">
        <v>7</v>
      </c>
      <c r="B341" s="40" t="s">
        <v>163</v>
      </c>
      <c r="C341" s="41">
        <v>2014</v>
      </c>
      <c r="D341" s="364">
        <v>3250</v>
      </c>
    </row>
    <row r="342" spans="1:4" ht="35.25" customHeight="1">
      <c r="A342" s="41">
        <v>8</v>
      </c>
      <c r="B342" s="40" t="s">
        <v>164</v>
      </c>
      <c r="C342" s="41">
        <v>2014</v>
      </c>
      <c r="D342" s="364">
        <v>1500</v>
      </c>
    </row>
    <row r="343" spans="1:4" ht="35.25" customHeight="1">
      <c r="A343" s="41">
        <v>9</v>
      </c>
      <c r="B343" s="6" t="s">
        <v>165</v>
      </c>
      <c r="C343" s="41">
        <v>2013</v>
      </c>
      <c r="D343" s="364">
        <v>579</v>
      </c>
    </row>
    <row r="344" spans="1:4" ht="35.25" customHeight="1">
      <c r="A344" s="41">
        <v>10</v>
      </c>
      <c r="B344" s="6" t="s">
        <v>166</v>
      </c>
      <c r="C344" s="41">
        <v>2013</v>
      </c>
      <c r="D344" s="364">
        <v>279</v>
      </c>
    </row>
    <row r="345" spans="1:4" ht="35.25" customHeight="1">
      <c r="A345" s="41">
        <v>11</v>
      </c>
      <c r="B345" s="6" t="s">
        <v>167</v>
      </c>
      <c r="C345" s="41">
        <v>2014</v>
      </c>
      <c r="D345" s="364">
        <v>350</v>
      </c>
    </row>
    <row r="346" spans="1:4" ht="35.25" customHeight="1">
      <c r="A346" s="41">
        <v>12</v>
      </c>
      <c r="B346" s="6" t="s">
        <v>169</v>
      </c>
      <c r="C346" s="41">
        <v>2014</v>
      </c>
      <c r="D346" s="364">
        <v>2200</v>
      </c>
    </row>
    <row r="347" spans="1:4" ht="35.25" customHeight="1">
      <c r="A347" s="41">
        <v>13</v>
      </c>
      <c r="B347" s="6" t="s">
        <v>176</v>
      </c>
      <c r="C347" s="41">
        <v>2014</v>
      </c>
      <c r="D347" s="364">
        <v>369</v>
      </c>
    </row>
    <row r="348" spans="1:4" ht="35.25" customHeight="1">
      <c r="A348" s="41">
        <v>14</v>
      </c>
      <c r="B348" s="40" t="s">
        <v>508</v>
      </c>
      <c r="C348" s="41">
        <v>2015</v>
      </c>
      <c r="D348" s="364">
        <v>699</v>
      </c>
    </row>
    <row r="349" spans="1:4" ht="35.25" customHeight="1">
      <c r="A349" s="41">
        <v>15</v>
      </c>
      <c r="B349" s="40" t="s">
        <v>509</v>
      </c>
      <c r="C349" s="41">
        <v>2015</v>
      </c>
      <c r="D349" s="364">
        <v>370</v>
      </c>
    </row>
    <row r="350" spans="1:4" ht="35.25" customHeight="1">
      <c r="A350" s="41">
        <v>16</v>
      </c>
      <c r="B350" s="40" t="s">
        <v>510</v>
      </c>
      <c r="C350" s="41">
        <v>2015</v>
      </c>
      <c r="D350" s="364">
        <v>284.14</v>
      </c>
    </row>
    <row r="351" spans="1:4" ht="35.25" customHeight="1">
      <c r="A351" s="41">
        <v>17</v>
      </c>
      <c r="B351" s="40" t="s">
        <v>511</v>
      </c>
      <c r="C351" s="41">
        <v>2015</v>
      </c>
      <c r="D351" s="364">
        <v>639</v>
      </c>
    </row>
    <row r="352" spans="1:4" ht="35.25" customHeight="1">
      <c r="A352" s="41">
        <v>18</v>
      </c>
      <c r="B352" s="40" t="s">
        <v>512</v>
      </c>
      <c r="C352" s="41">
        <v>2015</v>
      </c>
      <c r="D352" s="364">
        <v>480</v>
      </c>
    </row>
    <row r="353" spans="1:4" ht="35.25" customHeight="1">
      <c r="A353" s="41">
        <v>19</v>
      </c>
      <c r="B353" s="40" t="s">
        <v>613</v>
      </c>
      <c r="C353" s="41">
        <v>2016</v>
      </c>
      <c r="D353" s="364">
        <v>1700</v>
      </c>
    </row>
    <row r="354" spans="1:4" ht="35.25" customHeight="1">
      <c r="A354" s="41">
        <v>20</v>
      </c>
      <c r="B354" s="40" t="s">
        <v>614</v>
      </c>
      <c r="C354" s="41">
        <v>2016</v>
      </c>
      <c r="D354" s="364">
        <v>679</v>
      </c>
    </row>
    <row r="355" spans="1:4" ht="35.25" customHeight="1">
      <c r="A355" s="41">
        <v>21</v>
      </c>
      <c r="B355" s="40" t="s">
        <v>615</v>
      </c>
      <c r="C355" s="41">
        <v>2016</v>
      </c>
      <c r="D355" s="364">
        <v>259</v>
      </c>
    </row>
    <row r="356" spans="1:4" ht="35.25" customHeight="1">
      <c r="A356" s="41">
        <v>22</v>
      </c>
      <c r="B356" s="40" t="s">
        <v>616</v>
      </c>
      <c r="C356" s="41">
        <v>2016</v>
      </c>
      <c r="D356" s="364">
        <v>1900</v>
      </c>
    </row>
    <row r="357" spans="1:4" ht="35.25" customHeight="1">
      <c r="A357" s="41">
        <v>23</v>
      </c>
      <c r="B357" s="40" t="s">
        <v>888</v>
      </c>
      <c r="C357" s="41">
        <v>2017</v>
      </c>
      <c r="D357" s="364">
        <v>770</v>
      </c>
    </row>
    <row r="358" spans="1:4" ht="35.25" customHeight="1">
      <c r="A358" s="41">
        <v>24</v>
      </c>
      <c r="B358" s="40" t="s">
        <v>889</v>
      </c>
      <c r="C358" s="41">
        <v>2017</v>
      </c>
      <c r="D358" s="364">
        <v>429</v>
      </c>
    </row>
    <row r="359" spans="1:4" ht="35.25" customHeight="1">
      <c r="A359" s="41"/>
      <c r="B359" s="42" t="s">
        <v>218</v>
      </c>
      <c r="C359" s="43"/>
      <c r="D359" s="359">
        <f>SUM(D335:D358)</f>
        <v>66143.89</v>
      </c>
    </row>
    <row r="360" spans="1:4" ht="35.25" customHeight="1">
      <c r="A360" s="519" t="s">
        <v>1316</v>
      </c>
      <c r="B360" s="519"/>
      <c r="C360" s="519"/>
      <c r="D360" s="519"/>
    </row>
    <row r="361" spans="1:4" ht="35.25" customHeight="1">
      <c r="A361" s="8">
        <v>1</v>
      </c>
      <c r="B361" s="27" t="s">
        <v>188</v>
      </c>
      <c r="C361" s="26">
        <v>2013</v>
      </c>
      <c r="D361" s="368">
        <v>11448</v>
      </c>
    </row>
    <row r="362" spans="1:4" ht="35.25" customHeight="1">
      <c r="A362" s="8">
        <v>2</v>
      </c>
      <c r="B362" s="40" t="s">
        <v>621</v>
      </c>
      <c r="C362" s="41">
        <v>2014</v>
      </c>
      <c r="D362" s="364">
        <v>3318.55</v>
      </c>
    </row>
    <row r="363" spans="1:4" ht="35.25" customHeight="1">
      <c r="A363" s="8">
        <v>3</v>
      </c>
      <c r="B363" s="40" t="s">
        <v>621</v>
      </c>
      <c r="C363" s="41">
        <v>2014</v>
      </c>
      <c r="D363" s="364">
        <v>3318.55</v>
      </c>
    </row>
    <row r="364" spans="1:4" ht="35.25" customHeight="1">
      <c r="A364" s="8">
        <v>4</v>
      </c>
      <c r="B364" s="40" t="s">
        <v>621</v>
      </c>
      <c r="C364" s="41">
        <v>2014</v>
      </c>
      <c r="D364" s="364">
        <v>3318.55</v>
      </c>
    </row>
    <row r="365" spans="1:4" ht="35.25" customHeight="1">
      <c r="A365" s="8">
        <v>5</v>
      </c>
      <c r="B365" s="40" t="s">
        <v>621</v>
      </c>
      <c r="C365" s="41">
        <v>2014</v>
      </c>
      <c r="D365" s="364">
        <v>3318.55</v>
      </c>
    </row>
    <row r="366" spans="1:4" ht="35.25" customHeight="1">
      <c r="A366" s="8">
        <v>6</v>
      </c>
      <c r="B366" s="40" t="s">
        <v>621</v>
      </c>
      <c r="C366" s="41">
        <v>2014</v>
      </c>
      <c r="D366" s="364">
        <v>3318.56</v>
      </c>
    </row>
    <row r="367" spans="1:4" ht="35.25" customHeight="1">
      <c r="A367" s="41">
        <v>7</v>
      </c>
      <c r="B367" s="16" t="s">
        <v>525</v>
      </c>
      <c r="C367" s="26">
        <v>2015</v>
      </c>
      <c r="D367" s="358">
        <v>493</v>
      </c>
    </row>
    <row r="368" spans="1:4" ht="35.25" customHeight="1">
      <c r="A368" s="41">
        <v>8</v>
      </c>
      <c r="B368" s="16" t="s">
        <v>526</v>
      </c>
      <c r="C368" s="26">
        <v>2015</v>
      </c>
      <c r="D368" s="358">
        <v>848.94</v>
      </c>
    </row>
    <row r="369" spans="1:4" ht="35.25" customHeight="1">
      <c r="A369" s="41">
        <v>9</v>
      </c>
      <c r="B369" s="16" t="s">
        <v>622</v>
      </c>
      <c r="C369" s="26">
        <v>2016</v>
      </c>
      <c r="D369" s="358">
        <v>3499</v>
      </c>
    </row>
    <row r="370" spans="1:4" ht="35.25" customHeight="1">
      <c r="A370" s="41">
        <v>10</v>
      </c>
      <c r="B370" s="16" t="s">
        <v>626</v>
      </c>
      <c r="C370" s="26">
        <v>2017</v>
      </c>
      <c r="D370" s="358">
        <v>3468</v>
      </c>
    </row>
    <row r="371" spans="1:4" ht="35.25" customHeight="1">
      <c r="A371" s="41">
        <v>11</v>
      </c>
      <c r="B371" s="16" t="s">
        <v>526</v>
      </c>
      <c r="C371" s="26">
        <v>2017</v>
      </c>
      <c r="D371" s="358">
        <v>650</v>
      </c>
    </row>
    <row r="372" spans="1:4" ht="35.25" customHeight="1">
      <c r="A372" s="8"/>
      <c r="B372" s="10" t="s">
        <v>218</v>
      </c>
      <c r="C372" s="11"/>
      <c r="D372" s="365">
        <f>SUM(D361:D371)</f>
        <v>36999.7</v>
      </c>
    </row>
    <row r="373" spans="1:4" ht="35.25" customHeight="1">
      <c r="A373" s="522" t="s">
        <v>1251</v>
      </c>
      <c r="B373" s="522"/>
      <c r="C373" s="522"/>
      <c r="D373" s="522"/>
    </row>
    <row r="374" spans="1:4" ht="35.25" customHeight="1">
      <c r="A374" s="43" t="s">
        <v>207</v>
      </c>
      <c r="B374" s="42" t="s">
        <v>210</v>
      </c>
      <c r="C374" s="43" t="s">
        <v>209</v>
      </c>
      <c r="D374" s="364" t="s">
        <v>356</v>
      </c>
    </row>
    <row r="375" spans="1:4" ht="35.25" customHeight="1">
      <c r="A375" s="518" t="s">
        <v>232</v>
      </c>
      <c r="B375" s="518"/>
      <c r="C375" s="518"/>
      <c r="D375" s="518"/>
    </row>
    <row r="376" spans="1:4" ht="35.25" customHeight="1">
      <c r="A376" s="41">
        <v>1</v>
      </c>
      <c r="B376" s="40" t="s">
        <v>312</v>
      </c>
      <c r="C376" s="41">
        <v>2013</v>
      </c>
      <c r="D376" s="357">
        <v>3348</v>
      </c>
    </row>
    <row r="377" spans="1:4" ht="35.25" customHeight="1">
      <c r="A377" s="41">
        <v>2</v>
      </c>
      <c r="B377" s="6" t="s">
        <v>300</v>
      </c>
      <c r="C377" s="8">
        <v>2014</v>
      </c>
      <c r="D377" s="369">
        <v>4238.31</v>
      </c>
    </row>
    <row r="378" spans="1:4" ht="35.25" customHeight="1">
      <c r="A378" s="41">
        <v>3</v>
      </c>
      <c r="B378" s="329" t="s">
        <v>446</v>
      </c>
      <c r="C378" s="41">
        <v>2015</v>
      </c>
      <c r="D378" s="357">
        <v>3051.63</v>
      </c>
    </row>
    <row r="379" spans="1:4" ht="35.25" customHeight="1">
      <c r="A379" s="41">
        <v>4</v>
      </c>
      <c r="B379" s="329" t="s">
        <v>570</v>
      </c>
      <c r="C379" s="41">
        <v>2016</v>
      </c>
      <c r="D379" s="357">
        <v>4093.44</v>
      </c>
    </row>
    <row r="380" spans="1:4" ht="35.25" customHeight="1">
      <c r="A380" s="41"/>
      <c r="B380" s="42" t="s">
        <v>313</v>
      </c>
      <c r="C380" s="43"/>
      <c r="D380" s="370">
        <f>SUM(D376:D379)</f>
        <v>14731.380000000001</v>
      </c>
    </row>
    <row r="381" spans="1:4" ht="35.25" customHeight="1">
      <c r="A381" s="518" t="s">
        <v>1301</v>
      </c>
      <c r="B381" s="518"/>
      <c r="C381" s="518"/>
      <c r="D381" s="518"/>
    </row>
    <row r="382" spans="1:4" ht="35.25" customHeight="1">
      <c r="A382" s="41">
        <v>1</v>
      </c>
      <c r="B382" s="40" t="s">
        <v>331</v>
      </c>
      <c r="C382" s="41">
        <v>2014</v>
      </c>
      <c r="D382" s="364">
        <v>2500</v>
      </c>
    </row>
    <row r="383" spans="1:4" ht="35.25" customHeight="1">
      <c r="A383" s="13"/>
      <c r="B383" s="14" t="s">
        <v>313</v>
      </c>
      <c r="C383" s="13"/>
      <c r="D383" s="371">
        <f>D382</f>
        <v>2500</v>
      </c>
    </row>
    <row r="384" spans="1:4" ht="35.25" customHeight="1">
      <c r="A384" s="518" t="s">
        <v>224</v>
      </c>
      <c r="B384" s="518"/>
      <c r="C384" s="518"/>
      <c r="D384" s="518"/>
    </row>
    <row r="385" spans="1:4" ht="35.25" customHeight="1">
      <c r="A385" s="41">
        <v>1</v>
      </c>
      <c r="B385" s="27" t="s">
        <v>451</v>
      </c>
      <c r="C385" s="41">
        <v>2015</v>
      </c>
      <c r="D385" s="368">
        <v>2299</v>
      </c>
    </row>
    <row r="386" spans="1:4" ht="35.25" customHeight="1">
      <c r="A386" s="41"/>
      <c r="B386" s="10" t="s">
        <v>313</v>
      </c>
      <c r="C386" s="43"/>
      <c r="D386" s="365">
        <f>SUM(D385)</f>
        <v>2299</v>
      </c>
    </row>
    <row r="387" spans="1:4" ht="35.25" customHeight="1">
      <c r="A387" s="525" t="s">
        <v>1304</v>
      </c>
      <c r="B387" s="525"/>
      <c r="C387" s="525"/>
      <c r="D387" s="525"/>
    </row>
    <row r="388" spans="1:4" ht="35.25" customHeight="1">
      <c r="A388" s="13">
        <v>1</v>
      </c>
      <c r="B388" s="331" t="s">
        <v>354</v>
      </c>
      <c r="C388" s="352">
        <v>2013</v>
      </c>
      <c r="D388" s="372">
        <v>1469.28</v>
      </c>
    </row>
    <row r="389" spans="1:4" ht="35.25" customHeight="1">
      <c r="A389" s="13">
        <v>2</v>
      </c>
      <c r="B389" s="331" t="s">
        <v>354</v>
      </c>
      <c r="C389" s="352">
        <v>2013</v>
      </c>
      <c r="D389" s="372">
        <v>1469.28</v>
      </c>
    </row>
    <row r="390" spans="1:4" ht="35.25" customHeight="1">
      <c r="A390" s="13">
        <v>3</v>
      </c>
      <c r="B390" s="331" t="s">
        <v>576</v>
      </c>
      <c r="C390" s="352">
        <v>2016</v>
      </c>
      <c r="D390" s="372">
        <v>2600</v>
      </c>
    </row>
    <row r="391" spans="1:4" ht="35.25" customHeight="1">
      <c r="A391" s="13"/>
      <c r="B391" s="353" t="s">
        <v>218</v>
      </c>
      <c r="C391" s="352"/>
      <c r="D391" s="373">
        <f>SUM(D388:D390)</f>
        <v>5538.5599999999995</v>
      </c>
    </row>
    <row r="392" spans="1:4" ht="35.25" customHeight="1">
      <c r="A392" s="524" t="s">
        <v>225</v>
      </c>
      <c r="B392" s="524"/>
      <c r="C392" s="524"/>
      <c r="D392" s="524"/>
    </row>
    <row r="393" spans="1:4" ht="35.25" customHeight="1">
      <c r="A393" s="41">
        <v>1</v>
      </c>
      <c r="B393" s="40" t="s">
        <v>458</v>
      </c>
      <c r="C393" s="333">
        <v>2015</v>
      </c>
      <c r="D393" s="361">
        <v>1900</v>
      </c>
    </row>
    <row r="394" spans="1:4" ht="35.25" customHeight="1">
      <c r="A394" s="41">
        <v>2</v>
      </c>
      <c r="B394" s="40" t="s">
        <v>578</v>
      </c>
      <c r="C394" s="333">
        <v>2016</v>
      </c>
      <c r="D394" s="361">
        <v>4600</v>
      </c>
    </row>
    <row r="395" spans="1:4" ht="35.25" customHeight="1">
      <c r="A395" s="41">
        <v>3</v>
      </c>
      <c r="B395" s="40" t="s">
        <v>579</v>
      </c>
      <c r="C395" s="333">
        <v>2016</v>
      </c>
      <c r="D395" s="361">
        <v>1415</v>
      </c>
    </row>
    <row r="396" spans="1:4" ht="35.25" customHeight="1">
      <c r="A396" s="41">
        <v>4</v>
      </c>
      <c r="B396" s="40" t="s">
        <v>580</v>
      </c>
      <c r="C396" s="333">
        <v>2016</v>
      </c>
      <c r="D396" s="361">
        <v>1300</v>
      </c>
    </row>
    <row r="397" spans="1:4" ht="35.25" customHeight="1">
      <c r="A397" s="41"/>
      <c r="B397" s="40" t="s">
        <v>218</v>
      </c>
      <c r="C397" s="333"/>
      <c r="D397" s="362">
        <f>SUM(D393:D396)</f>
        <v>9215</v>
      </c>
    </row>
    <row r="398" spans="1:4" ht="35.25" customHeight="1">
      <c r="A398" s="518" t="s">
        <v>1320</v>
      </c>
      <c r="B398" s="518"/>
      <c r="C398" s="518"/>
      <c r="D398" s="518"/>
    </row>
    <row r="399" spans="1:4" ht="35.25" customHeight="1">
      <c r="A399" s="41" t="s">
        <v>216</v>
      </c>
      <c r="B399" s="40" t="s">
        <v>29</v>
      </c>
      <c r="C399" s="41" t="s">
        <v>840</v>
      </c>
      <c r="D399" s="364">
        <v>2366</v>
      </c>
    </row>
    <row r="400" spans="1:4" ht="35.25" customHeight="1">
      <c r="A400" s="41" t="s">
        <v>217</v>
      </c>
      <c r="B400" s="40" t="s">
        <v>30</v>
      </c>
      <c r="C400" s="41" t="s">
        <v>28</v>
      </c>
      <c r="D400" s="364">
        <v>1096.85</v>
      </c>
    </row>
    <row r="401" spans="1:4" ht="35.25" customHeight="1">
      <c r="A401" s="41" t="s">
        <v>582</v>
      </c>
      <c r="B401" s="40" t="s">
        <v>588</v>
      </c>
      <c r="C401" s="41" t="s">
        <v>589</v>
      </c>
      <c r="D401" s="364">
        <v>1144.95</v>
      </c>
    </row>
    <row r="402" spans="1:4" ht="35.25" customHeight="1">
      <c r="A402" s="41" t="s">
        <v>583</v>
      </c>
      <c r="B402" s="40" t="s">
        <v>590</v>
      </c>
      <c r="C402" s="41" t="s">
        <v>581</v>
      </c>
      <c r="D402" s="364">
        <v>845</v>
      </c>
    </row>
    <row r="403" spans="1:4" ht="35.25" customHeight="1">
      <c r="A403" s="41" t="s">
        <v>584</v>
      </c>
      <c r="B403" s="16" t="s">
        <v>1109</v>
      </c>
      <c r="C403" s="26" t="s">
        <v>841</v>
      </c>
      <c r="D403" s="358">
        <v>3999</v>
      </c>
    </row>
    <row r="404" spans="1:4" ht="35.25" customHeight="1">
      <c r="A404" s="41"/>
      <c r="B404" s="42" t="s">
        <v>218</v>
      </c>
      <c r="C404" s="43"/>
      <c r="D404" s="359">
        <f>SUM(D399:D403)</f>
        <v>9451.8</v>
      </c>
    </row>
    <row r="405" spans="1:4" ht="35.25" customHeight="1">
      <c r="A405" s="506" t="s">
        <v>33</v>
      </c>
      <c r="B405" s="507"/>
      <c r="C405" s="507"/>
      <c r="D405" s="508"/>
    </row>
    <row r="406" spans="1:4" ht="35.25" customHeight="1">
      <c r="A406" s="41">
        <v>1</v>
      </c>
      <c r="B406" s="40" t="s">
        <v>42</v>
      </c>
      <c r="C406" s="41">
        <v>2014</v>
      </c>
      <c r="D406" s="364">
        <v>519</v>
      </c>
    </row>
    <row r="407" spans="1:4" ht="35.25" customHeight="1">
      <c r="A407" s="41">
        <v>2</v>
      </c>
      <c r="B407" s="40" t="s">
        <v>592</v>
      </c>
      <c r="C407" s="41">
        <v>2016</v>
      </c>
      <c r="D407" s="364">
        <v>1999</v>
      </c>
    </row>
    <row r="408" spans="1:4" ht="35.25" customHeight="1">
      <c r="A408" s="41">
        <v>3</v>
      </c>
      <c r="B408" s="40" t="s">
        <v>593</v>
      </c>
      <c r="C408" s="41">
        <v>2016</v>
      </c>
      <c r="D408" s="364">
        <v>2000</v>
      </c>
    </row>
    <row r="409" spans="1:4" ht="35.25" customHeight="1">
      <c r="A409" s="41">
        <v>4</v>
      </c>
      <c r="B409" s="40" t="s">
        <v>869</v>
      </c>
      <c r="C409" s="41">
        <v>2017</v>
      </c>
      <c r="D409" s="364">
        <v>2099</v>
      </c>
    </row>
    <row r="410" spans="1:4" ht="35.25" customHeight="1">
      <c r="A410" s="41">
        <v>5</v>
      </c>
      <c r="B410" s="40" t="s">
        <v>42</v>
      </c>
      <c r="C410" s="41">
        <v>2017</v>
      </c>
      <c r="D410" s="364">
        <v>1998.99</v>
      </c>
    </row>
    <row r="411" spans="1:4" ht="35.25" customHeight="1">
      <c r="A411" s="41"/>
      <c r="B411" s="42" t="s">
        <v>218</v>
      </c>
      <c r="C411" s="43"/>
      <c r="D411" s="359">
        <f>D406+D407+D408</f>
        <v>4518</v>
      </c>
    </row>
    <row r="412" spans="1:4" ht="35.25" customHeight="1">
      <c r="A412" s="518" t="s">
        <v>1309</v>
      </c>
      <c r="B412" s="518"/>
      <c r="C412" s="518"/>
      <c r="D412" s="518"/>
    </row>
    <row r="413" spans="1:4" ht="35.25" customHeight="1">
      <c r="A413" s="41">
        <v>1</v>
      </c>
      <c r="B413" s="27" t="s">
        <v>871</v>
      </c>
      <c r="C413" s="41">
        <v>2016</v>
      </c>
      <c r="D413" s="364">
        <v>1449</v>
      </c>
    </row>
    <row r="414" spans="1:4" ht="35.25" customHeight="1">
      <c r="A414" s="41">
        <v>2</v>
      </c>
      <c r="B414" s="27" t="s">
        <v>56</v>
      </c>
      <c r="C414" s="41">
        <v>2013</v>
      </c>
      <c r="D414" s="364">
        <v>4200</v>
      </c>
    </row>
    <row r="415" spans="1:4" ht="35.25" customHeight="1">
      <c r="A415" s="41">
        <v>3</v>
      </c>
      <c r="B415" s="27" t="s">
        <v>872</v>
      </c>
      <c r="C415" s="41">
        <v>2016</v>
      </c>
      <c r="D415" s="364">
        <v>8750.01</v>
      </c>
    </row>
    <row r="416" spans="1:4" ht="35.25" customHeight="1">
      <c r="A416" s="41">
        <v>4</v>
      </c>
      <c r="B416" s="27" t="s">
        <v>873</v>
      </c>
      <c r="C416" s="41">
        <v>2016</v>
      </c>
      <c r="D416" s="364">
        <v>8455</v>
      </c>
    </row>
    <row r="417" spans="1:4" ht="35.25" customHeight="1">
      <c r="A417" s="41">
        <v>5</v>
      </c>
      <c r="B417" s="16" t="s">
        <v>594</v>
      </c>
      <c r="C417" s="26">
        <v>2013</v>
      </c>
      <c r="D417" s="358">
        <v>2149</v>
      </c>
    </row>
    <row r="418" spans="1:4" ht="35.25" customHeight="1">
      <c r="A418" s="26"/>
      <c r="B418" s="354" t="s">
        <v>218</v>
      </c>
      <c r="C418" s="26"/>
      <c r="D418" s="365">
        <f>SUM(D413:D417)</f>
        <v>25003.010000000002</v>
      </c>
    </row>
    <row r="419" spans="1:4" ht="35.25" customHeight="1">
      <c r="A419" s="518" t="s">
        <v>1310</v>
      </c>
      <c r="B419" s="518"/>
      <c r="C419" s="518"/>
      <c r="D419" s="518"/>
    </row>
    <row r="420" spans="1:4" ht="35.25" customHeight="1">
      <c r="A420" s="41">
        <v>1</v>
      </c>
      <c r="B420" s="40" t="s">
        <v>76</v>
      </c>
      <c r="C420" s="5">
        <v>2013</v>
      </c>
      <c r="D420" s="366">
        <v>1549</v>
      </c>
    </row>
    <row r="421" spans="1:4" ht="35.25" customHeight="1">
      <c r="A421" s="41">
        <v>2</v>
      </c>
      <c r="B421" s="40" t="s">
        <v>77</v>
      </c>
      <c r="C421" s="5">
        <v>2013</v>
      </c>
      <c r="D421" s="366">
        <v>1897</v>
      </c>
    </row>
    <row r="422" spans="1:4" ht="35.25" customHeight="1">
      <c r="A422" s="41">
        <v>3</v>
      </c>
      <c r="B422" s="40" t="s">
        <v>78</v>
      </c>
      <c r="C422" s="5">
        <v>2013</v>
      </c>
      <c r="D422" s="366">
        <v>2000</v>
      </c>
    </row>
    <row r="423" spans="1:4" ht="35.25" customHeight="1">
      <c r="A423" s="41">
        <v>4</v>
      </c>
      <c r="B423" s="40" t="s">
        <v>79</v>
      </c>
      <c r="C423" s="41">
        <v>2014</v>
      </c>
      <c r="D423" s="364">
        <v>1699</v>
      </c>
    </row>
    <row r="424" spans="1:4" ht="35.25" customHeight="1">
      <c r="A424" s="41">
        <v>5</v>
      </c>
      <c r="B424" s="40" t="s">
        <v>80</v>
      </c>
      <c r="C424" s="41">
        <v>2014</v>
      </c>
      <c r="D424" s="364">
        <v>1499</v>
      </c>
    </row>
    <row r="425" spans="1:4" ht="35.25" customHeight="1">
      <c r="A425" s="41">
        <v>6</v>
      </c>
      <c r="B425" s="40" t="s">
        <v>81</v>
      </c>
      <c r="C425" s="41">
        <v>2014</v>
      </c>
      <c r="D425" s="364">
        <v>1290</v>
      </c>
    </row>
    <row r="426" spans="1:4" ht="35.25" customHeight="1">
      <c r="A426" s="41"/>
      <c r="B426" s="42" t="s">
        <v>218</v>
      </c>
      <c r="C426" s="43"/>
      <c r="D426" s="359">
        <f>SUM(D420:D425)</f>
        <v>9934</v>
      </c>
    </row>
    <row r="427" spans="1:4" ht="35.25" customHeight="1">
      <c r="A427" s="518" t="s">
        <v>1312</v>
      </c>
      <c r="B427" s="518"/>
      <c r="C427" s="518"/>
      <c r="D427" s="518"/>
    </row>
    <row r="428" spans="1:4" ht="35.25" customHeight="1">
      <c r="A428" s="41">
        <v>1</v>
      </c>
      <c r="B428" s="334" t="s">
        <v>101</v>
      </c>
      <c r="C428" s="41">
        <v>2013</v>
      </c>
      <c r="D428" s="364">
        <v>1539</v>
      </c>
    </row>
    <row r="429" spans="1:4" ht="35.25" customHeight="1">
      <c r="A429" s="41">
        <v>2</v>
      </c>
      <c r="B429" s="334" t="s">
        <v>102</v>
      </c>
      <c r="C429" s="41">
        <v>2013</v>
      </c>
      <c r="D429" s="364">
        <v>2450</v>
      </c>
    </row>
    <row r="430" spans="1:4" ht="35.25" customHeight="1">
      <c r="A430" s="41">
        <v>3</v>
      </c>
      <c r="B430" s="334" t="s">
        <v>100</v>
      </c>
      <c r="C430" s="41">
        <v>2013</v>
      </c>
      <c r="D430" s="364">
        <v>11.07</v>
      </c>
    </row>
    <row r="431" spans="1:4" ht="35.25" customHeight="1">
      <c r="A431" s="41">
        <v>4</v>
      </c>
      <c r="B431" s="334" t="s">
        <v>103</v>
      </c>
      <c r="C431" s="41">
        <v>2014</v>
      </c>
      <c r="D431" s="364">
        <v>869</v>
      </c>
    </row>
    <row r="432" spans="1:4" ht="35.25" customHeight="1">
      <c r="A432" s="41">
        <v>5</v>
      </c>
      <c r="B432" s="334" t="s">
        <v>104</v>
      </c>
      <c r="C432" s="41">
        <v>2014</v>
      </c>
      <c r="D432" s="364">
        <v>2900</v>
      </c>
    </row>
    <row r="433" spans="1:4" ht="35.25" customHeight="1">
      <c r="A433" s="41"/>
      <c r="B433" s="42" t="s">
        <v>218</v>
      </c>
      <c r="C433" s="43"/>
      <c r="D433" s="359">
        <f>SUM(D428:D432)</f>
        <v>7769.07</v>
      </c>
    </row>
    <row r="434" spans="1:4" ht="35.25" customHeight="1">
      <c r="A434" s="518" t="s">
        <v>105</v>
      </c>
      <c r="B434" s="518"/>
      <c r="C434" s="518"/>
      <c r="D434" s="518"/>
    </row>
    <row r="435" spans="1:4" ht="35.25" customHeight="1">
      <c r="A435" s="41">
        <v>1</v>
      </c>
      <c r="B435" s="40" t="s">
        <v>54</v>
      </c>
      <c r="C435" s="41">
        <v>2013</v>
      </c>
      <c r="D435" s="364">
        <v>2499</v>
      </c>
    </row>
    <row r="436" spans="1:4" ht="35.25" customHeight="1">
      <c r="A436" s="41">
        <v>2</v>
      </c>
      <c r="B436" s="40" t="s">
        <v>112</v>
      </c>
      <c r="C436" s="41">
        <v>2013</v>
      </c>
      <c r="D436" s="364">
        <v>809</v>
      </c>
    </row>
    <row r="437" spans="1:4" ht="35.25" customHeight="1">
      <c r="A437" s="41">
        <v>3</v>
      </c>
      <c r="B437" s="16" t="s">
        <v>475</v>
      </c>
      <c r="C437" s="26">
        <v>2015</v>
      </c>
      <c r="D437" s="368">
        <v>1999</v>
      </c>
    </row>
    <row r="438" spans="1:4" ht="35.25" customHeight="1">
      <c r="A438" s="41">
        <v>4</v>
      </c>
      <c r="B438" s="40" t="s">
        <v>493</v>
      </c>
      <c r="C438" s="41">
        <v>2015</v>
      </c>
      <c r="D438" s="364">
        <v>1451</v>
      </c>
    </row>
    <row r="439" spans="1:4" ht="35.25" customHeight="1">
      <c r="A439" s="41">
        <v>5</v>
      </c>
      <c r="B439" s="40" t="s">
        <v>475</v>
      </c>
      <c r="C439" s="41">
        <v>2015</v>
      </c>
      <c r="D439" s="364">
        <v>2415</v>
      </c>
    </row>
    <row r="440" spans="1:4" ht="35.25" customHeight="1">
      <c r="A440" s="41">
        <v>6</v>
      </c>
      <c r="B440" s="40" t="s">
        <v>475</v>
      </c>
      <c r="C440" s="41">
        <v>2016</v>
      </c>
      <c r="D440" s="364">
        <v>1450</v>
      </c>
    </row>
    <row r="441" spans="1:4" ht="35.25" customHeight="1">
      <c r="A441" s="41">
        <v>7</v>
      </c>
      <c r="B441" s="40" t="s">
        <v>607</v>
      </c>
      <c r="C441" s="41">
        <v>2017</v>
      </c>
      <c r="D441" s="364">
        <v>1966.77</v>
      </c>
    </row>
    <row r="442" spans="1:4" ht="35.25" customHeight="1">
      <c r="A442" s="41">
        <v>8</v>
      </c>
      <c r="B442" s="40" t="s">
        <v>881</v>
      </c>
      <c r="C442" s="41">
        <v>2017</v>
      </c>
      <c r="D442" s="364">
        <v>780</v>
      </c>
    </row>
    <row r="443" spans="1:4" ht="35.25" customHeight="1">
      <c r="A443" s="41"/>
      <c r="B443" s="42" t="s">
        <v>218</v>
      </c>
      <c r="C443" s="41"/>
      <c r="D443" s="359">
        <f>SUM(D435:D442)</f>
        <v>13369.77</v>
      </c>
    </row>
    <row r="444" spans="1:4" ht="35.25" customHeight="1">
      <c r="A444" s="518" t="s">
        <v>113</v>
      </c>
      <c r="B444" s="518"/>
      <c r="C444" s="518"/>
      <c r="D444" s="518"/>
    </row>
    <row r="445" spans="1:4" ht="35.25" customHeight="1">
      <c r="A445" s="41">
        <v>1</v>
      </c>
      <c r="B445" s="40" t="s">
        <v>609</v>
      </c>
      <c r="C445" s="41">
        <v>2013</v>
      </c>
      <c r="D445" s="364">
        <v>3900</v>
      </c>
    </row>
    <row r="446" spans="1:4" ht="35.25" customHeight="1">
      <c r="A446" s="41">
        <v>2</v>
      </c>
      <c r="B446" s="40" t="s">
        <v>609</v>
      </c>
      <c r="C446" s="41">
        <v>2014</v>
      </c>
      <c r="D446" s="364">
        <v>3196</v>
      </c>
    </row>
    <row r="447" spans="1:4" ht="35.25" customHeight="1">
      <c r="A447" s="41">
        <v>3</v>
      </c>
      <c r="B447" s="40" t="s">
        <v>135</v>
      </c>
      <c r="C447" s="41">
        <v>2014</v>
      </c>
      <c r="D447" s="364">
        <v>599</v>
      </c>
    </row>
    <row r="448" spans="1:4" ht="35.25" customHeight="1">
      <c r="A448" s="41">
        <v>4</v>
      </c>
      <c r="B448" s="40" t="s">
        <v>608</v>
      </c>
      <c r="C448" s="41">
        <v>2015</v>
      </c>
      <c r="D448" s="364">
        <v>1799</v>
      </c>
    </row>
    <row r="449" spans="1:4" ht="35.25" customHeight="1">
      <c r="A449" s="41">
        <v>5</v>
      </c>
      <c r="B449" s="40" t="s">
        <v>494</v>
      </c>
      <c r="C449" s="41">
        <v>2015</v>
      </c>
      <c r="D449" s="364">
        <v>1050</v>
      </c>
    </row>
    <row r="450" spans="1:4" ht="35.25" customHeight="1">
      <c r="A450" s="41">
        <v>6</v>
      </c>
      <c r="B450" s="40" t="s">
        <v>610</v>
      </c>
      <c r="C450" s="41">
        <v>2016</v>
      </c>
      <c r="D450" s="364">
        <v>1818</v>
      </c>
    </row>
    <row r="451" spans="1:4" ht="35.25" customHeight="1">
      <c r="A451" s="43"/>
      <c r="B451" s="42" t="s">
        <v>218</v>
      </c>
      <c r="C451" s="43"/>
      <c r="D451" s="359">
        <f>SUM(D445:D450)</f>
        <v>12362</v>
      </c>
    </row>
    <row r="452" spans="1:4" ht="35.25" customHeight="1">
      <c r="A452" s="519" t="s">
        <v>136</v>
      </c>
      <c r="B452" s="519"/>
      <c r="C452" s="519"/>
      <c r="D452" s="519"/>
    </row>
    <row r="453" spans="1:4" ht="35.25" customHeight="1">
      <c r="A453" s="41">
        <v>1</v>
      </c>
      <c r="B453" s="17" t="s">
        <v>151</v>
      </c>
      <c r="C453" s="5">
        <v>2013</v>
      </c>
      <c r="D453" s="374">
        <v>6247</v>
      </c>
    </row>
    <row r="454" spans="1:4" ht="35.25" customHeight="1">
      <c r="A454" s="41">
        <v>2</v>
      </c>
      <c r="B454" s="17" t="s">
        <v>152</v>
      </c>
      <c r="C454" s="5">
        <v>2013</v>
      </c>
      <c r="D454" s="374">
        <v>999</v>
      </c>
    </row>
    <row r="455" spans="1:4" ht="35.25" customHeight="1">
      <c r="A455" s="41">
        <v>3</v>
      </c>
      <c r="B455" s="40" t="s">
        <v>153</v>
      </c>
      <c r="C455" s="41">
        <v>2014</v>
      </c>
      <c r="D455" s="357">
        <v>2480</v>
      </c>
    </row>
    <row r="456" spans="1:4" ht="35.25" customHeight="1">
      <c r="A456" s="41">
        <v>4</v>
      </c>
      <c r="B456" s="40" t="s">
        <v>505</v>
      </c>
      <c r="C456" s="41">
        <v>2015</v>
      </c>
      <c r="D456" s="357">
        <v>7000</v>
      </c>
    </row>
    <row r="457" spans="1:4" ht="35.25" customHeight="1">
      <c r="A457" s="41">
        <v>5</v>
      </c>
      <c r="B457" s="40" t="s">
        <v>506</v>
      </c>
      <c r="C457" s="41">
        <v>2015</v>
      </c>
      <c r="D457" s="357">
        <v>2998</v>
      </c>
    </row>
    <row r="458" spans="1:4" ht="35.25" customHeight="1">
      <c r="A458" s="41">
        <v>6</v>
      </c>
      <c r="B458" s="40" t="s">
        <v>475</v>
      </c>
      <c r="C458" s="41">
        <v>2015</v>
      </c>
      <c r="D458" s="357">
        <v>2000</v>
      </c>
    </row>
    <row r="459" spans="1:4" ht="35.25" customHeight="1">
      <c r="A459" s="41">
        <v>7</v>
      </c>
      <c r="B459" s="40" t="s">
        <v>475</v>
      </c>
      <c r="C459" s="41">
        <v>2015</v>
      </c>
      <c r="D459" s="357">
        <v>2415</v>
      </c>
    </row>
    <row r="460" spans="1:4" ht="35.25" customHeight="1">
      <c r="A460" s="41">
        <v>8</v>
      </c>
      <c r="B460" s="40" t="s">
        <v>1246</v>
      </c>
      <c r="C460" s="41">
        <v>2016</v>
      </c>
      <c r="D460" s="357">
        <v>500.06</v>
      </c>
    </row>
    <row r="461" spans="1:4" ht="35.25" customHeight="1">
      <c r="A461" s="41">
        <v>9</v>
      </c>
      <c r="B461" s="40" t="s">
        <v>1247</v>
      </c>
      <c r="C461" s="41">
        <v>2016</v>
      </c>
      <c r="D461" s="357">
        <v>2329</v>
      </c>
    </row>
    <row r="462" spans="1:4" ht="35.25" customHeight="1">
      <c r="A462" s="41">
        <v>10</v>
      </c>
      <c r="B462" s="40" t="s">
        <v>1248</v>
      </c>
      <c r="C462" s="41">
        <v>2017</v>
      </c>
      <c r="D462" s="357">
        <v>1499</v>
      </c>
    </row>
    <row r="463" spans="1:4" ht="35.25" customHeight="1">
      <c r="A463" s="41"/>
      <c r="B463" s="42" t="s">
        <v>218</v>
      </c>
      <c r="C463" s="43"/>
      <c r="D463" s="359">
        <f>SUM(D453:D462)</f>
        <v>28467.06</v>
      </c>
    </row>
    <row r="464" spans="1:4" ht="35.25" customHeight="1">
      <c r="A464" s="519" t="s">
        <v>885</v>
      </c>
      <c r="B464" s="519"/>
      <c r="C464" s="519"/>
      <c r="D464" s="519"/>
    </row>
    <row r="465" spans="1:4" ht="35.25" customHeight="1">
      <c r="A465" s="41">
        <v>1</v>
      </c>
      <c r="B465" s="40" t="s">
        <v>168</v>
      </c>
      <c r="C465" s="41">
        <v>2014</v>
      </c>
      <c r="D465" s="364">
        <v>1697</v>
      </c>
    </row>
    <row r="466" spans="1:4" ht="35.25" customHeight="1">
      <c r="A466" s="41">
        <v>2</v>
      </c>
      <c r="B466" s="40" t="s">
        <v>170</v>
      </c>
      <c r="C466" s="41">
        <v>2014</v>
      </c>
      <c r="D466" s="364">
        <v>3200</v>
      </c>
    </row>
    <row r="467" spans="1:4" ht="35.25" customHeight="1">
      <c r="A467" s="41">
        <v>3</v>
      </c>
      <c r="B467" s="40" t="s">
        <v>513</v>
      </c>
      <c r="C467" s="41">
        <v>2014</v>
      </c>
      <c r="D467" s="375">
        <v>3318.55</v>
      </c>
    </row>
    <row r="468" spans="1:4" ht="35.25" customHeight="1">
      <c r="A468" s="41">
        <v>4</v>
      </c>
      <c r="B468" s="40" t="s">
        <v>514</v>
      </c>
      <c r="C468" s="41">
        <v>2014</v>
      </c>
      <c r="D468" s="375">
        <v>3318.55</v>
      </c>
    </row>
    <row r="469" spans="1:4" ht="35.25" customHeight="1">
      <c r="A469" s="41">
        <v>5</v>
      </c>
      <c r="B469" s="40" t="s">
        <v>515</v>
      </c>
      <c r="C469" s="41">
        <v>2014</v>
      </c>
      <c r="D469" s="375">
        <v>3318.55</v>
      </c>
    </row>
    <row r="470" spans="1:4" ht="35.25" customHeight="1">
      <c r="A470" s="41">
        <v>6</v>
      </c>
      <c r="B470" s="40" t="s">
        <v>516</v>
      </c>
      <c r="C470" s="41">
        <v>2014</v>
      </c>
      <c r="D470" s="375">
        <v>3318.55</v>
      </c>
    </row>
    <row r="471" spans="1:4" ht="35.25" customHeight="1">
      <c r="A471" s="41">
        <v>7</v>
      </c>
      <c r="B471" s="40" t="s">
        <v>517</v>
      </c>
      <c r="C471" s="41">
        <v>2014</v>
      </c>
      <c r="D471" s="375">
        <v>3318.55</v>
      </c>
    </row>
    <row r="472" spans="1:4" ht="35.25" customHeight="1">
      <c r="A472" s="41">
        <v>8</v>
      </c>
      <c r="B472" s="40" t="s">
        <v>518</v>
      </c>
      <c r="C472" s="41">
        <v>2014</v>
      </c>
      <c r="D472" s="375">
        <v>3318.55</v>
      </c>
    </row>
    <row r="473" spans="1:4" ht="35.25" customHeight="1">
      <c r="A473" s="41">
        <v>9</v>
      </c>
      <c r="B473" s="40" t="s">
        <v>519</v>
      </c>
      <c r="C473" s="41">
        <v>2014</v>
      </c>
      <c r="D473" s="375">
        <v>3318.55</v>
      </c>
    </row>
    <row r="474" spans="1:4" ht="35.25" customHeight="1">
      <c r="A474" s="41">
        <v>10</v>
      </c>
      <c r="B474" s="40" t="s">
        <v>520</v>
      </c>
      <c r="C474" s="41">
        <v>2014</v>
      </c>
      <c r="D474" s="375">
        <v>3318.55</v>
      </c>
    </row>
    <row r="475" spans="1:4" ht="35.25" customHeight="1">
      <c r="A475" s="41">
        <v>11</v>
      </c>
      <c r="B475" s="40" t="s">
        <v>521</v>
      </c>
      <c r="C475" s="41">
        <v>2014</v>
      </c>
      <c r="D475" s="375">
        <v>3318.55</v>
      </c>
    </row>
    <row r="476" spans="1:4" ht="35.25" customHeight="1">
      <c r="A476" s="41">
        <v>12</v>
      </c>
      <c r="B476" s="40" t="s">
        <v>522</v>
      </c>
      <c r="C476" s="41">
        <v>2014</v>
      </c>
      <c r="D476" s="375">
        <v>3318.55</v>
      </c>
    </row>
    <row r="477" spans="1:4" ht="35.25" customHeight="1">
      <c r="A477" s="41">
        <v>13</v>
      </c>
      <c r="B477" s="40" t="s">
        <v>523</v>
      </c>
      <c r="C477" s="41">
        <v>2014</v>
      </c>
      <c r="D477" s="375">
        <v>3318.55</v>
      </c>
    </row>
    <row r="478" spans="1:4" ht="35.25" customHeight="1">
      <c r="A478" s="41">
        <v>14</v>
      </c>
      <c r="B478" s="40" t="s">
        <v>524</v>
      </c>
      <c r="C478" s="41">
        <v>2014</v>
      </c>
      <c r="D478" s="375">
        <v>3318.55</v>
      </c>
    </row>
    <row r="479" spans="1:4" ht="35.25" customHeight="1">
      <c r="A479" s="41">
        <v>15</v>
      </c>
      <c r="B479" s="40" t="s">
        <v>171</v>
      </c>
      <c r="C479" s="41">
        <v>2014</v>
      </c>
      <c r="D479" s="364">
        <v>1500</v>
      </c>
    </row>
    <row r="480" spans="1:4" ht="35.25" customHeight="1">
      <c r="A480" s="41">
        <v>16</v>
      </c>
      <c r="B480" s="40" t="s">
        <v>172</v>
      </c>
      <c r="C480" s="333">
        <v>2014</v>
      </c>
      <c r="D480" s="364">
        <v>1999</v>
      </c>
    </row>
    <row r="481" spans="1:4" ht="35.25" customHeight="1">
      <c r="A481" s="41">
        <v>17</v>
      </c>
      <c r="B481" s="40" t="s">
        <v>173</v>
      </c>
      <c r="C481" s="333">
        <v>2014</v>
      </c>
      <c r="D481" s="364">
        <v>408.75</v>
      </c>
    </row>
    <row r="482" spans="1:4" ht="35.25" customHeight="1">
      <c r="A482" s="41">
        <v>18</v>
      </c>
      <c r="B482" s="40" t="s">
        <v>174</v>
      </c>
      <c r="C482" s="333">
        <v>2014</v>
      </c>
      <c r="D482" s="364">
        <v>695.07</v>
      </c>
    </row>
    <row r="483" spans="1:4" ht="35.25" customHeight="1">
      <c r="A483" s="41">
        <v>19</v>
      </c>
      <c r="B483" s="40" t="s">
        <v>175</v>
      </c>
      <c r="C483" s="333">
        <v>2014</v>
      </c>
      <c r="D483" s="364">
        <v>519</v>
      </c>
    </row>
    <row r="484" spans="1:4" ht="35.25" customHeight="1">
      <c r="A484" s="41">
        <v>20</v>
      </c>
      <c r="B484" s="40" t="s">
        <v>617</v>
      </c>
      <c r="C484" s="333">
        <v>2016</v>
      </c>
      <c r="D484" s="364">
        <v>250</v>
      </c>
    </row>
    <row r="485" spans="1:4" ht="35.25" customHeight="1">
      <c r="A485" s="41">
        <v>21</v>
      </c>
      <c r="B485" s="40" t="s">
        <v>618</v>
      </c>
      <c r="C485" s="333">
        <v>2016</v>
      </c>
      <c r="D485" s="364">
        <v>3150</v>
      </c>
    </row>
    <row r="486" spans="1:4" ht="35.25" customHeight="1">
      <c r="A486" s="41">
        <v>22</v>
      </c>
      <c r="B486" s="40" t="s">
        <v>619</v>
      </c>
      <c r="C486" s="333">
        <v>2016</v>
      </c>
      <c r="D486" s="364">
        <v>7995</v>
      </c>
    </row>
    <row r="487" spans="1:4" ht="35.25" customHeight="1">
      <c r="A487" s="43"/>
      <c r="B487" s="42" t="s">
        <v>218</v>
      </c>
      <c r="C487" s="43"/>
      <c r="D487" s="359">
        <f>SUM(D465:D486)</f>
        <v>61236.420000000006</v>
      </c>
    </row>
    <row r="488" spans="1:4" ht="35.25" customHeight="1">
      <c r="A488" s="519" t="s">
        <v>1316</v>
      </c>
      <c r="B488" s="519"/>
      <c r="C488" s="519"/>
      <c r="D488" s="519"/>
    </row>
    <row r="489" spans="1:4" ht="35.25" customHeight="1">
      <c r="A489" s="41">
        <v>1</v>
      </c>
      <c r="B489" s="40" t="s">
        <v>186</v>
      </c>
      <c r="C489" s="41">
        <v>2013</v>
      </c>
      <c r="D489" s="364">
        <v>1747.34</v>
      </c>
    </row>
    <row r="490" spans="1:4" ht="35.25" customHeight="1">
      <c r="A490" s="41">
        <v>2</v>
      </c>
      <c r="B490" s="40" t="s">
        <v>187</v>
      </c>
      <c r="C490" s="41">
        <v>2014</v>
      </c>
      <c r="D490" s="364">
        <v>450</v>
      </c>
    </row>
    <row r="491" spans="1:4" ht="35.25" customHeight="1">
      <c r="A491" s="41">
        <v>3</v>
      </c>
      <c r="B491" s="40" t="s">
        <v>620</v>
      </c>
      <c r="C491" s="41">
        <v>2017</v>
      </c>
      <c r="D491" s="364">
        <v>376.38</v>
      </c>
    </row>
    <row r="492" spans="1:6" ht="35.25" customHeight="1">
      <c r="A492" s="41">
        <v>4</v>
      </c>
      <c r="B492" s="40" t="s">
        <v>890</v>
      </c>
      <c r="C492" s="41">
        <v>2017</v>
      </c>
      <c r="D492" s="364">
        <v>1000</v>
      </c>
      <c r="F492" s="328"/>
    </row>
    <row r="493" spans="1:6" ht="35.25" customHeight="1">
      <c r="A493" s="43"/>
      <c r="B493" s="42" t="s">
        <v>218</v>
      </c>
      <c r="C493" s="43"/>
      <c r="D493" s="359">
        <f>SUM(D489:D492)</f>
        <v>3573.7200000000003</v>
      </c>
      <c r="F493" s="328"/>
    </row>
  </sheetData>
  <sheetProtection/>
  <mergeCells count="34">
    <mergeCell ref="A464:D464"/>
    <mergeCell ref="A488:D488"/>
    <mergeCell ref="A387:D387"/>
    <mergeCell ref="A392:D392"/>
    <mergeCell ref="A398:D398"/>
    <mergeCell ref="A444:D444"/>
    <mergeCell ref="A434:D434"/>
    <mergeCell ref="A316:D316"/>
    <mergeCell ref="A412:D412"/>
    <mergeCell ref="A381:D381"/>
    <mergeCell ref="A375:D375"/>
    <mergeCell ref="A384:D384"/>
    <mergeCell ref="A452:D452"/>
    <mergeCell ref="A405:D405"/>
    <mergeCell ref="C2:D2"/>
    <mergeCell ref="A3:D3"/>
    <mergeCell ref="A373:D373"/>
    <mergeCell ref="A140:D140"/>
    <mergeCell ref="A303:D303"/>
    <mergeCell ref="A334:D334"/>
    <mergeCell ref="A360:D360"/>
    <mergeCell ref="A151:D151"/>
    <mergeCell ref="A173:D173"/>
    <mergeCell ref="A184:D184"/>
    <mergeCell ref="B139:C139"/>
    <mergeCell ref="A147:D147"/>
    <mergeCell ref="A266:D266"/>
    <mergeCell ref="A427:D427"/>
    <mergeCell ref="A236:D236"/>
    <mergeCell ref="A5:D5"/>
    <mergeCell ref="A245:D245"/>
    <mergeCell ref="A290:D290"/>
    <mergeCell ref="A224:D224"/>
    <mergeCell ref="A419:D419"/>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IV53"/>
  <sheetViews>
    <sheetView view="pageBreakPreview" zoomScale="60" zoomScalePageLayoutView="0" workbookViewId="0" topLeftCell="A28">
      <selection activeCell="H34" sqref="H34"/>
    </sheetView>
  </sheetViews>
  <sheetFormatPr defaultColWidth="9.140625" defaultRowHeight="12.75"/>
  <cols>
    <col min="1" max="1" width="4.57421875" style="227" customWidth="1"/>
    <col min="2" max="2" width="30.57421875" style="227" customWidth="1"/>
    <col min="3" max="3" width="17.00390625" style="251" bestFit="1" customWidth="1"/>
    <col min="4" max="4" width="28.8515625" style="227" customWidth="1"/>
    <col min="5" max="5" width="10.8515625" style="106" customWidth="1"/>
    <col min="6" max="6" width="20.00390625" style="106" customWidth="1"/>
    <col min="7" max="7" width="11.7109375" style="227" customWidth="1"/>
    <col min="8" max="8" width="17.7109375" style="227" customWidth="1"/>
    <col min="9" max="9" width="10.28125" style="227" bestFit="1" customWidth="1"/>
    <col min="10" max="10" width="13.28125" style="106" customWidth="1"/>
    <col min="11" max="11" width="15.28125" style="293" customWidth="1"/>
    <col min="12" max="15" width="24.421875" style="106" customWidth="1"/>
    <col min="16" max="16384" width="9.140625" style="227" customWidth="1"/>
  </cols>
  <sheetData>
    <row r="1" spans="1:15" s="201" customFormat="1" ht="41.25" customHeight="1">
      <c r="A1" s="200"/>
      <c r="C1" s="202"/>
      <c r="E1" s="203"/>
      <c r="F1" s="203"/>
      <c r="J1" s="203"/>
      <c r="K1" s="204"/>
      <c r="L1" s="203"/>
      <c r="M1" s="203"/>
      <c r="N1" s="537" t="s">
        <v>1270</v>
      </c>
      <c r="O1" s="538"/>
    </row>
    <row r="2" spans="1:15" s="201" customFormat="1" ht="24" customHeight="1">
      <c r="A2" s="200"/>
      <c r="C2" s="202"/>
      <c r="E2" s="203"/>
      <c r="F2" s="203"/>
      <c r="J2" s="203"/>
      <c r="K2" s="204"/>
      <c r="L2" s="203"/>
      <c r="M2" s="203"/>
      <c r="N2" s="539" t="s">
        <v>1323</v>
      </c>
      <c r="O2" s="539"/>
    </row>
    <row r="3" spans="1:15" s="37" customFormat="1" ht="48" customHeight="1">
      <c r="A3" s="540" t="s">
        <v>655</v>
      </c>
      <c r="B3" s="540"/>
      <c r="C3" s="540"/>
      <c r="D3" s="540"/>
      <c r="E3" s="540"/>
      <c r="F3" s="540"/>
      <c r="G3" s="540"/>
      <c r="H3" s="540"/>
      <c r="I3" s="540"/>
      <c r="J3" s="540"/>
      <c r="K3" s="540"/>
      <c r="L3" s="540"/>
      <c r="M3" s="540"/>
      <c r="N3" s="541"/>
      <c r="O3" s="542"/>
    </row>
    <row r="4" spans="1:15" s="294" customFormat="1" ht="12.75" customHeight="1">
      <c r="A4" s="491" t="s">
        <v>213</v>
      </c>
      <c r="B4" s="491" t="s">
        <v>656</v>
      </c>
      <c r="C4" s="491" t="s">
        <v>657</v>
      </c>
      <c r="D4" s="491" t="s">
        <v>658</v>
      </c>
      <c r="E4" s="491" t="s">
        <v>659</v>
      </c>
      <c r="F4" s="491" t="s">
        <v>660</v>
      </c>
      <c r="G4" s="491" t="s">
        <v>661</v>
      </c>
      <c r="H4" s="491" t="s">
        <v>662</v>
      </c>
      <c r="I4" s="491" t="s">
        <v>663</v>
      </c>
      <c r="J4" s="543" t="s">
        <v>664</v>
      </c>
      <c r="K4" s="543" t="s">
        <v>665</v>
      </c>
      <c r="L4" s="491" t="s">
        <v>666</v>
      </c>
      <c r="M4" s="529"/>
      <c r="N4" s="530" t="s">
        <v>667</v>
      </c>
      <c r="O4" s="530"/>
    </row>
    <row r="5" spans="1:15" s="294" customFormat="1" ht="20.25" customHeight="1">
      <c r="A5" s="491"/>
      <c r="B5" s="491"/>
      <c r="C5" s="491"/>
      <c r="D5" s="491"/>
      <c r="E5" s="491"/>
      <c r="F5" s="491"/>
      <c r="G5" s="491"/>
      <c r="H5" s="491"/>
      <c r="I5" s="491"/>
      <c r="J5" s="544"/>
      <c r="K5" s="544"/>
      <c r="L5" s="491"/>
      <c r="M5" s="529"/>
      <c r="N5" s="530"/>
      <c r="O5" s="530"/>
    </row>
    <row r="6" spans="1:15" s="294" customFormat="1" ht="13.5" customHeight="1">
      <c r="A6" s="491"/>
      <c r="B6" s="491"/>
      <c r="C6" s="491"/>
      <c r="D6" s="491"/>
      <c r="E6" s="491"/>
      <c r="F6" s="491"/>
      <c r="G6" s="491"/>
      <c r="H6" s="491"/>
      <c r="I6" s="491"/>
      <c r="J6" s="545"/>
      <c r="K6" s="545"/>
      <c r="L6" s="205" t="s">
        <v>668</v>
      </c>
      <c r="M6" s="206" t="s">
        <v>669</v>
      </c>
      <c r="N6" s="207" t="s">
        <v>668</v>
      </c>
      <c r="O6" s="207" t="s">
        <v>669</v>
      </c>
    </row>
    <row r="7" spans="1:15" s="37" customFormat="1" ht="50.25" customHeight="1">
      <c r="A7" s="531" t="s">
        <v>232</v>
      </c>
      <c r="B7" s="531"/>
      <c r="C7" s="531"/>
      <c r="D7" s="531"/>
      <c r="E7" s="531"/>
      <c r="F7" s="531"/>
      <c r="G7" s="531"/>
      <c r="H7" s="531"/>
      <c r="I7" s="531"/>
      <c r="J7" s="531"/>
      <c r="K7" s="531"/>
      <c r="L7" s="531"/>
      <c r="M7" s="532"/>
      <c r="N7" s="533"/>
      <c r="O7" s="534"/>
    </row>
    <row r="8" spans="1:15" s="212" customFormat="1" ht="63.75" customHeight="1">
      <c r="A8" s="208">
        <v>1</v>
      </c>
      <c r="B8" s="208" t="s">
        <v>670</v>
      </c>
      <c r="C8" s="208">
        <v>4</v>
      </c>
      <c r="D8" s="208" t="s">
        <v>671</v>
      </c>
      <c r="E8" s="208" t="s">
        <v>672</v>
      </c>
      <c r="F8" s="208" t="s">
        <v>673</v>
      </c>
      <c r="G8" s="208">
        <v>11100</v>
      </c>
      <c r="H8" s="209"/>
      <c r="I8" s="208">
        <v>1987</v>
      </c>
      <c r="J8" s="208"/>
      <c r="K8" s="210"/>
      <c r="L8" s="211" t="s">
        <v>1233</v>
      </c>
      <c r="M8" s="75" t="s">
        <v>1234</v>
      </c>
      <c r="N8" s="75"/>
      <c r="O8" s="75"/>
    </row>
    <row r="9" spans="1:15" s="215" customFormat="1" ht="67.5" customHeight="1">
      <c r="A9" s="46">
        <v>2</v>
      </c>
      <c r="B9" s="46" t="s">
        <v>670</v>
      </c>
      <c r="C9" s="46">
        <v>4</v>
      </c>
      <c r="D9" s="46">
        <v>3150850405</v>
      </c>
      <c r="E9" s="46" t="s">
        <v>674</v>
      </c>
      <c r="F9" s="46" t="s">
        <v>673</v>
      </c>
      <c r="G9" s="46">
        <v>4680</v>
      </c>
      <c r="H9" s="213"/>
      <c r="I9" s="46">
        <v>1977</v>
      </c>
      <c r="J9" s="46"/>
      <c r="K9" s="214"/>
      <c r="L9" s="211" t="s">
        <v>1233</v>
      </c>
      <c r="M9" s="75" t="s">
        <v>1234</v>
      </c>
      <c r="N9" s="75"/>
      <c r="O9" s="75"/>
    </row>
    <row r="10" spans="1:15" s="215" customFormat="1" ht="59.25" customHeight="1">
      <c r="A10" s="208">
        <v>3</v>
      </c>
      <c r="B10" s="46" t="s">
        <v>675</v>
      </c>
      <c r="C10" s="46" t="s">
        <v>676</v>
      </c>
      <c r="D10" s="46" t="s">
        <v>677</v>
      </c>
      <c r="E10" s="46" t="s">
        <v>678</v>
      </c>
      <c r="F10" s="46" t="s">
        <v>673</v>
      </c>
      <c r="G10" s="46">
        <v>2417</v>
      </c>
      <c r="H10" s="213"/>
      <c r="I10" s="46">
        <v>2000</v>
      </c>
      <c r="J10" s="216">
        <v>109088</v>
      </c>
      <c r="K10" s="217">
        <v>7068</v>
      </c>
      <c r="L10" s="75" t="s">
        <v>1041</v>
      </c>
      <c r="M10" s="75" t="s">
        <v>1042</v>
      </c>
      <c r="N10" s="75" t="s">
        <v>1041</v>
      </c>
      <c r="O10" s="75" t="s">
        <v>1042</v>
      </c>
    </row>
    <row r="11" spans="1:15" s="215" customFormat="1" ht="57" customHeight="1">
      <c r="A11" s="46">
        <v>4</v>
      </c>
      <c r="B11" s="46" t="s">
        <v>679</v>
      </c>
      <c r="C11" s="46" t="s">
        <v>680</v>
      </c>
      <c r="D11" s="46" t="s">
        <v>681</v>
      </c>
      <c r="E11" s="46" t="s">
        <v>682</v>
      </c>
      <c r="F11" s="46" t="s">
        <v>673</v>
      </c>
      <c r="G11" s="244"/>
      <c r="H11" s="296"/>
      <c r="I11" s="46">
        <v>2003</v>
      </c>
      <c r="J11" s="216">
        <v>72617</v>
      </c>
      <c r="K11" s="217">
        <v>27412</v>
      </c>
      <c r="L11" s="75" t="s">
        <v>1043</v>
      </c>
      <c r="M11" s="75" t="s">
        <v>1044</v>
      </c>
      <c r="N11" s="75" t="s">
        <v>1045</v>
      </c>
      <c r="O11" s="75" t="s">
        <v>1044</v>
      </c>
    </row>
    <row r="12" spans="1:15" s="215" customFormat="1" ht="57" customHeight="1">
      <c r="A12" s="208">
        <v>5</v>
      </c>
      <c r="B12" s="46" t="s">
        <v>683</v>
      </c>
      <c r="C12" s="46" t="s">
        <v>684</v>
      </c>
      <c r="D12" s="46" t="s">
        <v>685</v>
      </c>
      <c r="E12" s="46" t="s">
        <v>686</v>
      </c>
      <c r="F12" s="259" t="s">
        <v>673</v>
      </c>
      <c r="G12" s="75"/>
      <c r="H12" s="297"/>
      <c r="I12" s="295">
        <v>2008</v>
      </c>
      <c r="J12" s="216">
        <v>9009</v>
      </c>
      <c r="K12" s="217">
        <v>423241</v>
      </c>
      <c r="L12" s="75" t="s">
        <v>1046</v>
      </c>
      <c r="M12" s="75" t="s">
        <v>1047</v>
      </c>
      <c r="N12" s="75" t="s">
        <v>1046</v>
      </c>
      <c r="O12" s="75" t="s">
        <v>1047</v>
      </c>
    </row>
    <row r="13" spans="1:15" s="215" customFormat="1" ht="57" customHeight="1">
      <c r="A13" s="46">
        <v>6</v>
      </c>
      <c r="B13" s="46" t="s">
        <v>687</v>
      </c>
      <c r="C13" s="46">
        <v>3504</v>
      </c>
      <c r="D13" s="46" t="s">
        <v>688</v>
      </c>
      <c r="E13" s="46" t="s">
        <v>689</v>
      </c>
      <c r="F13" s="259" t="s">
        <v>673</v>
      </c>
      <c r="G13" s="75">
        <v>2417</v>
      </c>
      <c r="H13" s="297"/>
      <c r="I13" s="295">
        <v>1988</v>
      </c>
      <c r="J13" s="46"/>
      <c r="K13" s="218"/>
      <c r="L13" s="75" t="s">
        <v>1048</v>
      </c>
      <c r="M13" s="219" t="s">
        <v>1049</v>
      </c>
      <c r="N13" s="75"/>
      <c r="O13" s="75"/>
    </row>
    <row r="14" spans="1:15" s="215" customFormat="1" ht="57" customHeight="1">
      <c r="A14" s="208">
        <v>7</v>
      </c>
      <c r="B14" s="46" t="s">
        <v>690</v>
      </c>
      <c r="C14" s="46"/>
      <c r="D14" s="46">
        <v>211777</v>
      </c>
      <c r="E14" s="46" t="s">
        <v>691</v>
      </c>
      <c r="F14" s="46" t="s">
        <v>673</v>
      </c>
      <c r="G14" s="208">
        <v>2120</v>
      </c>
      <c r="H14" s="209"/>
      <c r="I14" s="46">
        <v>1975</v>
      </c>
      <c r="J14" s="46"/>
      <c r="K14" s="214"/>
      <c r="L14" s="211" t="s">
        <v>1233</v>
      </c>
      <c r="M14" s="75" t="s">
        <v>1234</v>
      </c>
      <c r="N14" s="75"/>
      <c r="O14" s="75"/>
    </row>
    <row r="15" spans="1:15" s="215" customFormat="1" ht="57" customHeight="1">
      <c r="A15" s="46">
        <v>8</v>
      </c>
      <c r="B15" s="46" t="s">
        <v>692</v>
      </c>
      <c r="C15" s="46" t="s">
        <v>693</v>
      </c>
      <c r="D15" s="46" t="s">
        <v>694</v>
      </c>
      <c r="E15" s="46" t="s">
        <v>695</v>
      </c>
      <c r="F15" s="46" t="s">
        <v>673</v>
      </c>
      <c r="G15" s="46">
        <v>3000</v>
      </c>
      <c r="H15" s="213"/>
      <c r="I15" s="46">
        <v>1977</v>
      </c>
      <c r="J15" s="46"/>
      <c r="K15" s="217"/>
      <c r="L15" s="211" t="s">
        <v>1233</v>
      </c>
      <c r="M15" s="75" t="s">
        <v>1234</v>
      </c>
      <c r="N15" s="75"/>
      <c r="O15" s="75"/>
    </row>
    <row r="16" spans="1:15" s="215" customFormat="1" ht="57.75" customHeight="1">
      <c r="A16" s="208">
        <v>9</v>
      </c>
      <c r="B16" s="46" t="s">
        <v>696</v>
      </c>
      <c r="C16" s="46">
        <v>266</v>
      </c>
      <c r="D16" s="46">
        <v>7420221</v>
      </c>
      <c r="E16" s="46" t="s">
        <v>697</v>
      </c>
      <c r="F16" s="46" t="s">
        <v>673</v>
      </c>
      <c r="G16" s="46"/>
      <c r="H16" s="213"/>
      <c r="I16" s="46">
        <v>1987</v>
      </c>
      <c r="J16" s="216">
        <v>75512</v>
      </c>
      <c r="K16" s="217">
        <v>33390</v>
      </c>
      <c r="L16" s="75" t="s">
        <v>1240</v>
      </c>
      <c r="M16" s="219" t="s">
        <v>1239</v>
      </c>
      <c r="N16" s="75" t="s">
        <v>1237</v>
      </c>
      <c r="O16" s="75" t="s">
        <v>1238</v>
      </c>
    </row>
    <row r="17" spans="1:15" s="215" customFormat="1" ht="57" customHeight="1">
      <c r="A17" s="46">
        <v>10</v>
      </c>
      <c r="B17" s="46" t="s">
        <v>698</v>
      </c>
      <c r="C17" s="46">
        <v>266</v>
      </c>
      <c r="D17" s="46">
        <v>4211888</v>
      </c>
      <c r="E17" s="46" t="s">
        <v>699</v>
      </c>
      <c r="F17" s="46" t="s">
        <v>673</v>
      </c>
      <c r="G17" s="46">
        <v>4680</v>
      </c>
      <c r="H17" s="213"/>
      <c r="I17" s="46">
        <v>1974</v>
      </c>
      <c r="J17" s="46"/>
      <c r="K17" s="217"/>
      <c r="L17" s="211" t="s">
        <v>1039</v>
      </c>
      <c r="M17" s="75" t="s">
        <v>1040</v>
      </c>
      <c r="N17" s="75"/>
      <c r="O17" s="75"/>
    </row>
    <row r="18" spans="1:15" s="215" customFormat="1" ht="66.75" customHeight="1">
      <c r="A18" s="208">
        <v>11</v>
      </c>
      <c r="B18" s="46" t="s">
        <v>1261</v>
      </c>
      <c r="C18" s="46"/>
      <c r="D18" s="220" t="s">
        <v>700</v>
      </c>
      <c r="E18" s="46" t="s">
        <v>701</v>
      </c>
      <c r="F18" s="46" t="s">
        <v>673</v>
      </c>
      <c r="G18" s="46">
        <v>4098</v>
      </c>
      <c r="H18" s="213"/>
      <c r="I18" s="46">
        <v>1982</v>
      </c>
      <c r="J18" s="46"/>
      <c r="K18" s="217"/>
      <c r="L18" s="211" t="s">
        <v>1039</v>
      </c>
      <c r="M18" s="75" t="s">
        <v>1040</v>
      </c>
      <c r="N18" s="75"/>
      <c r="O18" s="75"/>
    </row>
    <row r="19" spans="1:15" s="215" customFormat="1" ht="69.75" customHeight="1">
      <c r="A19" s="46">
        <v>12</v>
      </c>
      <c r="B19" s="46" t="s">
        <v>702</v>
      </c>
      <c r="C19" s="46">
        <v>266</v>
      </c>
      <c r="D19" s="46">
        <v>4314002</v>
      </c>
      <c r="E19" s="46" t="s">
        <v>703</v>
      </c>
      <c r="F19" s="46" t="s">
        <v>673</v>
      </c>
      <c r="G19" s="46"/>
      <c r="H19" s="213"/>
      <c r="I19" s="46">
        <v>1984</v>
      </c>
      <c r="J19" s="216"/>
      <c r="K19" s="217">
        <v>11464</v>
      </c>
      <c r="L19" s="75" t="s">
        <v>1050</v>
      </c>
      <c r="M19" s="219" t="s">
        <v>1051</v>
      </c>
      <c r="N19" s="75" t="s">
        <v>1237</v>
      </c>
      <c r="O19" s="75" t="s">
        <v>1238</v>
      </c>
    </row>
    <row r="20" spans="1:15" s="215" customFormat="1" ht="69" customHeight="1">
      <c r="A20" s="442">
        <v>13</v>
      </c>
      <c r="B20" s="229" t="s">
        <v>704</v>
      </c>
      <c r="C20" s="230" t="s">
        <v>705</v>
      </c>
      <c r="D20" s="230" t="s">
        <v>706</v>
      </c>
      <c r="E20" s="230" t="s">
        <v>707</v>
      </c>
      <c r="F20" s="230" t="s">
        <v>673</v>
      </c>
      <c r="G20" s="230">
        <v>3000</v>
      </c>
      <c r="H20" s="443"/>
      <c r="I20" s="230">
        <v>1977</v>
      </c>
      <c r="J20" s="444"/>
      <c r="K20" s="246"/>
      <c r="L20" s="445" t="s">
        <v>1233</v>
      </c>
      <c r="M20" s="233" t="s">
        <v>1234</v>
      </c>
      <c r="N20" s="236"/>
      <c r="O20" s="236"/>
    </row>
    <row r="21" spans="1:15" s="215" customFormat="1" ht="66.75" customHeight="1">
      <c r="A21" s="46">
        <v>14</v>
      </c>
      <c r="B21" s="221" t="s">
        <v>708</v>
      </c>
      <c r="C21" s="222">
        <v>5</v>
      </c>
      <c r="D21" s="226" t="s">
        <v>709</v>
      </c>
      <c r="E21" s="222" t="s">
        <v>710</v>
      </c>
      <c r="F21" s="222" t="s">
        <v>673</v>
      </c>
      <c r="G21" s="222"/>
      <c r="H21" s="223"/>
      <c r="I21" s="222">
        <v>1981</v>
      </c>
      <c r="J21" s="224"/>
      <c r="K21" s="225"/>
      <c r="L21" s="46" t="s">
        <v>1233</v>
      </c>
      <c r="M21" s="46" t="s">
        <v>1234</v>
      </c>
      <c r="N21" s="222"/>
      <c r="O21" s="454"/>
    </row>
    <row r="22" spans="1:15" ht="66.75" customHeight="1">
      <c r="A22" s="208">
        <v>15</v>
      </c>
      <c r="B22" s="446" t="s">
        <v>711</v>
      </c>
      <c r="C22" s="447" t="s">
        <v>712</v>
      </c>
      <c r="D22" s="448" t="s">
        <v>713</v>
      </c>
      <c r="E22" s="449" t="s">
        <v>714</v>
      </c>
      <c r="F22" s="449" t="s">
        <v>673</v>
      </c>
      <c r="G22" s="449">
        <v>6959</v>
      </c>
      <c r="H22" s="450"/>
      <c r="I22" s="449">
        <v>1982</v>
      </c>
      <c r="J22" s="449"/>
      <c r="K22" s="451"/>
      <c r="L22" s="211" t="s">
        <v>1236</v>
      </c>
      <c r="M22" s="452" t="s">
        <v>1235</v>
      </c>
      <c r="N22" s="453"/>
      <c r="O22" s="453"/>
    </row>
    <row r="23" spans="1:15" s="215" customFormat="1" ht="66.75" customHeight="1">
      <c r="A23" s="46">
        <v>16</v>
      </c>
      <c r="B23" s="228" t="s">
        <v>1262</v>
      </c>
      <c r="C23" s="229" t="s">
        <v>715</v>
      </c>
      <c r="D23" s="230">
        <v>32</v>
      </c>
      <c r="E23" s="230" t="s">
        <v>716</v>
      </c>
      <c r="F23" s="230" t="s">
        <v>673</v>
      </c>
      <c r="G23" s="230">
        <v>11100</v>
      </c>
      <c r="H23" s="229"/>
      <c r="I23" s="230">
        <v>1979</v>
      </c>
      <c r="J23" s="231"/>
      <c r="K23" s="232"/>
      <c r="L23" s="211" t="s">
        <v>1039</v>
      </c>
      <c r="M23" s="75" t="s">
        <v>1040</v>
      </c>
      <c r="N23" s="233"/>
      <c r="O23" s="233"/>
    </row>
    <row r="24" spans="1:15" s="215" customFormat="1" ht="55.5" customHeight="1">
      <c r="A24" s="208">
        <v>17</v>
      </c>
      <c r="B24" s="234" t="s">
        <v>717</v>
      </c>
      <c r="C24" s="235" t="s">
        <v>718</v>
      </c>
      <c r="D24" s="236">
        <v>3150800577</v>
      </c>
      <c r="E24" s="236" t="s">
        <v>719</v>
      </c>
      <c r="F24" s="236" t="s">
        <v>673</v>
      </c>
      <c r="G24" s="236">
        <v>11100</v>
      </c>
      <c r="H24" s="237"/>
      <c r="I24" s="236">
        <v>1981</v>
      </c>
      <c r="J24" s="236"/>
      <c r="K24" s="238"/>
      <c r="L24" s="211" t="s">
        <v>1039</v>
      </c>
      <c r="M24" s="75" t="s">
        <v>1040</v>
      </c>
      <c r="N24" s="233"/>
      <c r="O24" s="233"/>
    </row>
    <row r="25" spans="1:15" s="215" customFormat="1" ht="48.75" customHeight="1">
      <c r="A25" s="46">
        <v>18</v>
      </c>
      <c r="B25" s="239" t="s">
        <v>720</v>
      </c>
      <c r="C25" s="240" t="s">
        <v>721</v>
      </c>
      <c r="D25" s="45">
        <v>8691</v>
      </c>
      <c r="E25" s="45" t="s">
        <v>722</v>
      </c>
      <c r="F25" s="45" t="s">
        <v>723</v>
      </c>
      <c r="G25" s="45">
        <v>6842</v>
      </c>
      <c r="H25" s="241"/>
      <c r="I25" s="45">
        <v>1983</v>
      </c>
      <c r="J25" s="45"/>
      <c r="K25" s="242"/>
      <c r="L25" s="75" t="s">
        <v>1052</v>
      </c>
      <c r="M25" s="75" t="s">
        <v>1053</v>
      </c>
      <c r="N25" s="75"/>
      <c r="O25" s="75"/>
    </row>
    <row r="26" spans="1:15" s="215" customFormat="1" ht="61.5" customHeight="1">
      <c r="A26" s="208">
        <v>19</v>
      </c>
      <c r="B26" s="239" t="s">
        <v>724</v>
      </c>
      <c r="C26" s="240" t="s">
        <v>725</v>
      </c>
      <c r="D26" s="45" t="s">
        <v>726</v>
      </c>
      <c r="E26" s="45" t="s">
        <v>727</v>
      </c>
      <c r="F26" s="45" t="s">
        <v>723</v>
      </c>
      <c r="G26" s="45">
        <v>2496</v>
      </c>
      <c r="H26" s="241"/>
      <c r="I26" s="45">
        <v>1998</v>
      </c>
      <c r="J26" s="45"/>
      <c r="K26" s="243">
        <v>13652</v>
      </c>
      <c r="L26" s="75" t="s">
        <v>1229</v>
      </c>
      <c r="M26" s="75" t="s">
        <v>1230</v>
      </c>
      <c r="N26" s="75" t="s">
        <v>1229</v>
      </c>
      <c r="O26" s="75" t="s">
        <v>1230</v>
      </c>
    </row>
    <row r="27" spans="1:15" s="215" customFormat="1" ht="56.25" customHeight="1">
      <c r="A27" s="46">
        <v>20</v>
      </c>
      <c r="B27" s="239" t="s">
        <v>728</v>
      </c>
      <c r="C27" s="240" t="s">
        <v>729</v>
      </c>
      <c r="D27" s="45" t="s">
        <v>730</v>
      </c>
      <c r="E27" s="45" t="s">
        <v>731</v>
      </c>
      <c r="F27" s="45" t="s">
        <v>723</v>
      </c>
      <c r="G27" s="45">
        <v>12740</v>
      </c>
      <c r="H27" s="241"/>
      <c r="I27" s="45">
        <v>2013</v>
      </c>
      <c r="J27" s="45">
        <v>1200</v>
      </c>
      <c r="K27" s="243">
        <v>577668</v>
      </c>
      <c r="L27" s="219" t="s">
        <v>1232</v>
      </c>
      <c r="M27" s="75" t="s">
        <v>1231</v>
      </c>
      <c r="N27" s="219" t="s">
        <v>1232</v>
      </c>
      <c r="O27" s="75" t="s">
        <v>1231</v>
      </c>
    </row>
    <row r="28" spans="1:15" s="215" customFormat="1" ht="56.25" customHeight="1">
      <c r="A28" s="208">
        <v>21</v>
      </c>
      <c r="B28" s="229" t="s">
        <v>732</v>
      </c>
      <c r="C28" s="244" t="s">
        <v>733</v>
      </c>
      <c r="D28" s="230" t="s">
        <v>734</v>
      </c>
      <c r="E28" s="45" t="s">
        <v>735</v>
      </c>
      <c r="F28" s="45" t="s">
        <v>736</v>
      </c>
      <c r="G28" s="245">
        <v>2488</v>
      </c>
      <c r="H28" s="229"/>
      <c r="I28" s="230">
        <v>2005</v>
      </c>
      <c r="J28" s="197" t="s">
        <v>1104</v>
      </c>
      <c r="K28" s="246">
        <v>15129</v>
      </c>
      <c r="L28" s="247" t="s">
        <v>1054</v>
      </c>
      <c r="M28" s="233" t="s">
        <v>1055</v>
      </c>
      <c r="N28" s="247" t="s">
        <v>1054</v>
      </c>
      <c r="O28" s="233" t="s">
        <v>1055</v>
      </c>
    </row>
    <row r="29" spans="1:15" ht="56.25" customHeight="1">
      <c r="A29" s="46">
        <v>22</v>
      </c>
      <c r="B29" s="248" t="s">
        <v>737</v>
      </c>
      <c r="C29" s="18" t="s">
        <v>738</v>
      </c>
      <c r="D29" s="91" t="s">
        <v>739</v>
      </c>
      <c r="E29" s="249" t="s">
        <v>740</v>
      </c>
      <c r="F29" s="91" t="s">
        <v>741</v>
      </c>
      <c r="G29" s="91">
        <v>1395</v>
      </c>
      <c r="H29" s="248" t="s">
        <v>742</v>
      </c>
      <c r="I29" s="91">
        <v>2014</v>
      </c>
      <c r="J29" s="73">
        <v>24435</v>
      </c>
      <c r="K29" s="250">
        <v>59100</v>
      </c>
      <c r="L29" s="75" t="s">
        <v>1056</v>
      </c>
      <c r="M29" s="75" t="s">
        <v>1057</v>
      </c>
      <c r="N29" s="75" t="s">
        <v>1056</v>
      </c>
      <c r="O29" s="75" t="s">
        <v>1057</v>
      </c>
    </row>
    <row r="30" spans="1:15" ht="56.25" customHeight="1">
      <c r="A30" s="208">
        <v>23</v>
      </c>
      <c r="B30" s="18" t="s">
        <v>1263</v>
      </c>
      <c r="D30" s="91">
        <v>4900143254</v>
      </c>
      <c r="E30" s="249" t="s">
        <v>743</v>
      </c>
      <c r="F30" s="73" t="s">
        <v>723</v>
      </c>
      <c r="G30" s="91">
        <v>1984</v>
      </c>
      <c r="H30" s="248"/>
      <c r="I30" s="91"/>
      <c r="J30" s="73"/>
      <c r="K30" s="250"/>
      <c r="L30" s="75" t="s">
        <v>1063</v>
      </c>
      <c r="M30" s="75" t="s">
        <v>1058</v>
      </c>
      <c r="N30" s="75"/>
      <c r="O30" s="75"/>
    </row>
    <row r="31" spans="1:15" ht="56.25" customHeight="1">
      <c r="A31" s="46">
        <v>24</v>
      </c>
      <c r="B31" s="248" t="s">
        <v>744</v>
      </c>
      <c r="C31" s="18">
        <v>7</v>
      </c>
      <c r="D31" s="91" t="s">
        <v>745</v>
      </c>
      <c r="E31" s="249" t="s">
        <v>746</v>
      </c>
      <c r="F31" s="91" t="s">
        <v>747</v>
      </c>
      <c r="G31" s="91"/>
      <c r="H31" s="248"/>
      <c r="I31" s="91">
        <v>2015</v>
      </c>
      <c r="J31" s="73"/>
      <c r="K31" s="250"/>
      <c r="L31" s="75" t="s">
        <v>1059</v>
      </c>
      <c r="M31" s="75" t="s">
        <v>1060</v>
      </c>
      <c r="N31" s="75"/>
      <c r="O31" s="75"/>
    </row>
    <row r="32" spans="1:17" ht="56.25" customHeight="1">
      <c r="A32" s="208">
        <v>25</v>
      </c>
      <c r="B32" s="198" t="s">
        <v>1098</v>
      </c>
      <c r="C32" s="18" t="s">
        <v>1099</v>
      </c>
      <c r="D32" s="91" t="s">
        <v>1100</v>
      </c>
      <c r="E32" s="199" t="s">
        <v>1101</v>
      </c>
      <c r="F32" s="91" t="s">
        <v>723</v>
      </c>
      <c r="G32" s="91"/>
      <c r="I32" s="91">
        <v>2017</v>
      </c>
      <c r="J32" s="253"/>
      <c r="K32" s="254">
        <v>183989</v>
      </c>
      <c r="L32" s="255" t="s">
        <v>1102</v>
      </c>
      <c r="M32" s="255" t="s">
        <v>1103</v>
      </c>
      <c r="N32" s="255" t="s">
        <v>1102</v>
      </c>
      <c r="O32" s="255" t="s">
        <v>1103</v>
      </c>
      <c r="P32" s="256"/>
      <c r="Q32" s="256"/>
    </row>
    <row r="33" spans="1:17" s="256" customFormat="1" ht="56.25" customHeight="1">
      <c r="A33" s="535" t="s">
        <v>1301</v>
      </c>
      <c r="B33" s="535"/>
      <c r="C33" s="535"/>
      <c r="D33" s="535"/>
      <c r="E33" s="535"/>
      <c r="F33" s="535"/>
      <c r="G33" s="535"/>
      <c r="H33" s="535"/>
      <c r="I33" s="535"/>
      <c r="J33" s="535"/>
      <c r="K33" s="535"/>
      <c r="L33" s="535"/>
      <c r="M33" s="535"/>
      <c r="N33" s="535"/>
      <c r="O33" s="536"/>
      <c r="P33" s="215"/>
      <c r="Q33" s="215"/>
    </row>
    <row r="34" spans="1:15" s="215" customFormat="1" ht="56.25" customHeight="1">
      <c r="A34" s="211">
        <v>1</v>
      </c>
      <c r="B34" s="211" t="s">
        <v>748</v>
      </c>
      <c r="C34" s="211" t="s">
        <v>749</v>
      </c>
      <c r="D34" s="211" t="s">
        <v>750</v>
      </c>
      <c r="E34" s="211" t="s">
        <v>751</v>
      </c>
      <c r="F34" s="211" t="s">
        <v>752</v>
      </c>
      <c r="G34" s="211">
        <v>2500</v>
      </c>
      <c r="H34" s="211" t="s">
        <v>753</v>
      </c>
      <c r="I34" s="211">
        <v>2007</v>
      </c>
      <c r="J34" s="211">
        <v>257282</v>
      </c>
      <c r="K34" s="257">
        <v>69500</v>
      </c>
      <c r="L34" s="211" t="s">
        <v>1209</v>
      </c>
      <c r="M34" s="211" t="s">
        <v>1210</v>
      </c>
      <c r="N34" s="211" t="s">
        <v>1209</v>
      </c>
      <c r="O34" s="211" t="s">
        <v>1210</v>
      </c>
    </row>
    <row r="35" spans="1:15" s="215" customFormat="1" ht="56.25" customHeight="1">
      <c r="A35" s="75">
        <v>2</v>
      </c>
      <c r="B35" s="75" t="s">
        <v>754</v>
      </c>
      <c r="C35" s="75" t="s">
        <v>755</v>
      </c>
      <c r="D35" s="75" t="s">
        <v>756</v>
      </c>
      <c r="E35" s="75" t="s">
        <v>757</v>
      </c>
      <c r="F35" s="75" t="s">
        <v>741</v>
      </c>
      <c r="G35" s="75">
        <v>1896</v>
      </c>
      <c r="H35" s="75" t="s">
        <v>758</v>
      </c>
      <c r="I35" s="75">
        <v>2008</v>
      </c>
      <c r="J35" s="45">
        <v>142500</v>
      </c>
      <c r="K35" s="258">
        <v>34782</v>
      </c>
      <c r="L35" s="75" t="s">
        <v>1208</v>
      </c>
      <c r="M35" s="75" t="s">
        <v>1207</v>
      </c>
      <c r="N35" s="75" t="s">
        <v>1208</v>
      </c>
      <c r="O35" s="75" t="s">
        <v>1207</v>
      </c>
    </row>
    <row r="36" spans="1:17" s="215" customFormat="1" ht="56.25" customHeight="1">
      <c r="A36" s="75">
        <v>3</v>
      </c>
      <c r="B36" s="75" t="s">
        <v>759</v>
      </c>
      <c r="C36" s="75" t="s">
        <v>760</v>
      </c>
      <c r="D36" s="75" t="s">
        <v>761</v>
      </c>
      <c r="E36" s="75" t="s">
        <v>762</v>
      </c>
      <c r="F36" s="75" t="s">
        <v>752</v>
      </c>
      <c r="G36" s="75">
        <v>2987</v>
      </c>
      <c r="H36" s="75" t="s">
        <v>763</v>
      </c>
      <c r="I36" s="75">
        <v>2013</v>
      </c>
      <c r="J36" s="45">
        <v>38000</v>
      </c>
      <c r="K36" s="258">
        <v>172000</v>
      </c>
      <c r="L36" s="75" t="s">
        <v>1061</v>
      </c>
      <c r="M36" s="75" t="s">
        <v>1062</v>
      </c>
      <c r="N36" s="75" t="s">
        <v>1061</v>
      </c>
      <c r="O36" s="75" t="s">
        <v>1062</v>
      </c>
      <c r="P36" s="256"/>
      <c r="Q36" s="256"/>
    </row>
    <row r="37" spans="1:17" s="256" customFormat="1" ht="56.25" customHeight="1">
      <c r="A37" s="532" t="s">
        <v>1304</v>
      </c>
      <c r="B37" s="532"/>
      <c r="C37" s="532"/>
      <c r="D37" s="532"/>
      <c r="E37" s="532"/>
      <c r="F37" s="532"/>
      <c r="G37" s="532"/>
      <c r="H37" s="532"/>
      <c r="I37" s="532"/>
      <c r="J37" s="533"/>
      <c r="K37" s="532"/>
      <c r="L37" s="532"/>
      <c r="M37" s="532"/>
      <c r="N37" s="532"/>
      <c r="O37" s="532"/>
      <c r="P37" s="215"/>
      <c r="Q37" s="215"/>
    </row>
    <row r="38" spans="1:15" s="215" customFormat="1" ht="56.25" customHeight="1">
      <c r="A38" s="46">
        <v>1</v>
      </c>
      <c r="B38" s="244" t="s">
        <v>764</v>
      </c>
      <c r="C38" s="244" t="s">
        <v>765</v>
      </c>
      <c r="D38" s="244" t="s">
        <v>766</v>
      </c>
      <c r="E38" s="244" t="s">
        <v>767</v>
      </c>
      <c r="F38" s="244" t="s">
        <v>768</v>
      </c>
      <c r="G38" s="455">
        <v>1896</v>
      </c>
      <c r="H38" s="456" t="s">
        <v>769</v>
      </c>
      <c r="I38" s="233">
        <v>2002</v>
      </c>
      <c r="J38" s="457">
        <v>267004</v>
      </c>
      <c r="K38" s="458">
        <v>9700</v>
      </c>
      <c r="L38" s="459" t="s">
        <v>1205</v>
      </c>
      <c r="M38" s="460" t="s">
        <v>1206</v>
      </c>
      <c r="N38" s="460" t="s">
        <v>1205</v>
      </c>
      <c r="O38" s="460" t="s">
        <v>1206</v>
      </c>
    </row>
    <row r="39" spans="1:15" s="215" customFormat="1" ht="56.25" customHeight="1">
      <c r="A39" s="46">
        <v>2</v>
      </c>
      <c r="B39" s="46" t="s">
        <v>770</v>
      </c>
      <c r="C39" s="46" t="s">
        <v>771</v>
      </c>
      <c r="D39" s="46" t="s">
        <v>772</v>
      </c>
      <c r="E39" s="46" t="s">
        <v>774</v>
      </c>
      <c r="F39" s="46" t="s">
        <v>770</v>
      </c>
      <c r="G39" s="46" t="s">
        <v>773</v>
      </c>
      <c r="H39" s="46">
        <v>420</v>
      </c>
      <c r="I39" s="46">
        <v>2003</v>
      </c>
      <c r="J39" s="46"/>
      <c r="K39" s="214"/>
      <c r="L39" s="261" t="s">
        <v>1211</v>
      </c>
      <c r="M39" s="261" t="s">
        <v>1212</v>
      </c>
      <c r="N39" s="46"/>
      <c r="O39" s="213"/>
    </row>
    <row r="40" spans="1:17" s="215" customFormat="1" ht="56.25" customHeight="1">
      <c r="A40" s="244">
        <v>3</v>
      </c>
      <c r="B40" s="221" t="s">
        <v>775</v>
      </c>
      <c r="C40" s="46" t="s">
        <v>776</v>
      </c>
      <c r="D40" s="222" t="s">
        <v>777</v>
      </c>
      <c r="E40" s="222" t="s">
        <v>778</v>
      </c>
      <c r="F40" s="222" t="s">
        <v>741</v>
      </c>
      <c r="G40" s="222">
        <v>1600</v>
      </c>
      <c r="H40" s="221"/>
      <c r="I40" s="222">
        <v>2005</v>
      </c>
      <c r="J40" s="224">
        <v>256948</v>
      </c>
      <c r="K40" s="225">
        <v>9360</v>
      </c>
      <c r="L40" s="46" t="s">
        <v>1213</v>
      </c>
      <c r="M40" s="46" t="s">
        <v>1064</v>
      </c>
      <c r="N40" s="46" t="s">
        <v>1065</v>
      </c>
      <c r="O40" s="462" t="s">
        <v>1214</v>
      </c>
      <c r="P40" s="342"/>
      <c r="Q40" s="342"/>
    </row>
    <row r="41" spans="1:17" s="342" customFormat="1" ht="56.25" customHeight="1">
      <c r="A41" s="546" t="s">
        <v>779</v>
      </c>
      <c r="B41" s="547"/>
      <c r="C41" s="547"/>
      <c r="D41" s="547"/>
      <c r="E41" s="337"/>
      <c r="F41" s="338"/>
      <c r="G41" s="338"/>
      <c r="H41" s="338"/>
      <c r="I41" s="338"/>
      <c r="J41" s="339"/>
      <c r="K41" s="340" t="s">
        <v>1204</v>
      </c>
      <c r="L41" s="338"/>
      <c r="M41" s="338"/>
      <c r="N41" s="341"/>
      <c r="O41" s="461"/>
      <c r="P41" s="215"/>
      <c r="Q41" s="215"/>
    </row>
    <row r="42" spans="1:15" s="215" customFormat="1" ht="60" customHeight="1">
      <c r="A42" s="208">
        <v>1</v>
      </c>
      <c r="B42" s="208" t="s">
        <v>781</v>
      </c>
      <c r="C42" s="208">
        <v>223</v>
      </c>
      <c r="D42" s="208" t="s">
        <v>782</v>
      </c>
      <c r="E42" s="46" t="s">
        <v>783</v>
      </c>
      <c r="F42" s="46" t="s">
        <v>780</v>
      </c>
      <c r="G42" s="46">
        <v>1368</v>
      </c>
      <c r="H42" s="259" t="s">
        <v>784</v>
      </c>
      <c r="I42" s="75">
        <v>2007</v>
      </c>
      <c r="J42" s="260">
        <v>130716</v>
      </c>
      <c r="K42" s="262">
        <v>7470</v>
      </c>
      <c r="L42" s="46" t="s">
        <v>1226</v>
      </c>
      <c r="M42" s="46" t="s">
        <v>1225</v>
      </c>
      <c r="N42" s="46" t="s">
        <v>1226</v>
      </c>
      <c r="O42" s="208" t="s">
        <v>1225</v>
      </c>
    </row>
    <row r="43" spans="1:15" s="215" customFormat="1" ht="56.25" customHeight="1">
      <c r="A43" s="46">
        <v>2</v>
      </c>
      <c r="B43" s="46" t="s">
        <v>785</v>
      </c>
      <c r="C43" s="46" t="s">
        <v>786</v>
      </c>
      <c r="D43" s="46" t="s">
        <v>787</v>
      </c>
      <c r="E43" s="46" t="s">
        <v>788</v>
      </c>
      <c r="F43" s="46" t="s">
        <v>789</v>
      </c>
      <c r="G43" s="263"/>
      <c r="H43" s="259" t="s">
        <v>790</v>
      </c>
      <c r="I43" s="75">
        <v>2007</v>
      </c>
      <c r="J43" s="75"/>
      <c r="K43" s="264"/>
      <c r="L43" s="46" t="s">
        <v>1223</v>
      </c>
      <c r="M43" s="46" t="s">
        <v>1224</v>
      </c>
      <c r="N43" s="77"/>
      <c r="O43" s="77"/>
    </row>
    <row r="44" spans="1:15" s="215" customFormat="1" ht="56.25" customHeight="1">
      <c r="A44" s="46">
        <v>3</v>
      </c>
      <c r="B44" s="46" t="s">
        <v>791</v>
      </c>
      <c r="C44" s="46" t="s">
        <v>792</v>
      </c>
      <c r="D44" s="46" t="s">
        <v>793</v>
      </c>
      <c r="E44" s="46" t="s">
        <v>794</v>
      </c>
      <c r="F44" s="46" t="s">
        <v>789</v>
      </c>
      <c r="G44" s="263"/>
      <c r="H44" s="259" t="s">
        <v>795</v>
      </c>
      <c r="I44" s="75">
        <v>2004</v>
      </c>
      <c r="J44" s="75"/>
      <c r="K44" s="265"/>
      <c r="L44" s="46" t="s">
        <v>1221</v>
      </c>
      <c r="M44" s="46" t="s">
        <v>1222</v>
      </c>
      <c r="N44" s="77"/>
      <c r="O44" s="77"/>
    </row>
    <row r="45" spans="1:15" s="215" customFormat="1" ht="56.25" customHeight="1">
      <c r="A45" s="46">
        <v>4</v>
      </c>
      <c r="B45" s="46" t="s">
        <v>781</v>
      </c>
      <c r="C45" s="46"/>
      <c r="D45" s="46" t="s">
        <v>796</v>
      </c>
      <c r="E45" s="46" t="s">
        <v>797</v>
      </c>
      <c r="F45" s="46" t="s">
        <v>780</v>
      </c>
      <c r="G45" s="46">
        <v>1248</v>
      </c>
      <c r="H45" s="259"/>
      <c r="I45" s="75">
        <v>2002</v>
      </c>
      <c r="J45" s="260">
        <v>126302</v>
      </c>
      <c r="K45" s="266">
        <v>3700</v>
      </c>
      <c r="L45" s="46" t="s">
        <v>1215</v>
      </c>
      <c r="M45" s="46" t="s">
        <v>1218</v>
      </c>
      <c r="N45" s="46" t="s">
        <v>1215</v>
      </c>
      <c r="O45" s="46" t="s">
        <v>1218</v>
      </c>
    </row>
    <row r="46" spans="1:17" s="215" customFormat="1" ht="56.25" customHeight="1">
      <c r="A46" s="46">
        <v>5</v>
      </c>
      <c r="B46" s="222" t="s">
        <v>798</v>
      </c>
      <c r="C46" s="46" t="s">
        <v>799</v>
      </c>
      <c r="D46" s="222" t="s">
        <v>800</v>
      </c>
      <c r="E46" s="222" t="s">
        <v>801</v>
      </c>
      <c r="F46" s="46" t="s">
        <v>802</v>
      </c>
      <c r="G46" s="221">
        <v>5775</v>
      </c>
      <c r="H46" s="221"/>
      <c r="I46" s="267">
        <v>1989</v>
      </c>
      <c r="J46" s="267"/>
      <c r="K46" s="268"/>
      <c r="L46" s="46" t="s">
        <v>1227</v>
      </c>
      <c r="M46" s="46" t="s">
        <v>1228</v>
      </c>
      <c r="N46" s="222"/>
      <c r="O46" s="222"/>
      <c r="P46" s="227"/>
      <c r="Q46" s="227"/>
    </row>
    <row r="47" spans="1:15" ht="56.25" customHeight="1">
      <c r="A47" s="46">
        <v>6</v>
      </c>
      <c r="B47" s="114" t="s">
        <v>803</v>
      </c>
      <c r="C47" s="114" t="s">
        <v>804</v>
      </c>
      <c r="D47" s="113">
        <v>110191</v>
      </c>
      <c r="E47" s="113" t="s">
        <v>805</v>
      </c>
      <c r="F47" s="114" t="s">
        <v>806</v>
      </c>
      <c r="G47" s="269"/>
      <c r="H47" s="270"/>
      <c r="I47" s="139">
        <v>2012</v>
      </c>
      <c r="J47" s="139"/>
      <c r="K47" s="271"/>
      <c r="L47" s="244" t="s">
        <v>1216</v>
      </c>
      <c r="M47" s="46" t="s">
        <v>1219</v>
      </c>
      <c r="N47" s="113"/>
      <c r="O47" s="113"/>
    </row>
    <row r="48" spans="1:17" ht="56.25" customHeight="1">
      <c r="A48" s="46">
        <v>7</v>
      </c>
      <c r="B48" s="272" t="s">
        <v>807</v>
      </c>
      <c r="C48" s="272"/>
      <c r="D48" s="230" t="s">
        <v>808</v>
      </c>
      <c r="E48" s="139"/>
      <c r="F48" s="272" t="s">
        <v>809</v>
      </c>
      <c r="G48" s="273"/>
      <c r="H48" s="252"/>
      <c r="I48" s="73">
        <v>2014</v>
      </c>
      <c r="J48" s="73"/>
      <c r="K48" s="274"/>
      <c r="L48" s="75" t="s">
        <v>1217</v>
      </c>
      <c r="M48" s="275" t="s">
        <v>1220</v>
      </c>
      <c r="N48" s="139"/>
      <c r="O48" s="139"/>
      <c r="P48" s="215"/>
      <c r="Q48" s="215"/>
    </row>
    <row r="49" spans="1:17" s="215" customFormat="1" ht="56.25" customHeight="1">
      <c r="A49" s="46">
        <v>8</v>
      </c>
      <c r="B49" s="244" t="s">
        <v>810</v>
      </c>
      <c r="C49" s="244">
        <v>263</v>
      </c>
      <c r="D49" s="276" t="s">
        <v>811</v>
      </c>
      <c r="E49" s="230" t="s">
        <v>812</v>
      </c>
      <c r="F49" s="244" t="s">
        <v>741</v>
      </c>
      <c r="G49" s="230">
        <v>1368</v>
      </c>
      <c r="H49" s="230" t="s">
        <v>813</v>
      </c>
      <c r="I49" s="231">
        <v>2015</v>
      </c>
      <c r="J49" s="236">
        <v>2925</v>
      </c>
      <c r="K49" s="277">
        <v>31736</v>
      </c>
      <c r="L49" s="278" t="s">
        <v>1066</v>
      </c>
      <c r="M49" s="279" t="s">
        <v>1067</v>
      </c>
      <c r="N49" s="278" t="s">
        <v>1066</v>
      </c>
      <c r="O49" s="279" t="s">
        <v>1067</v>
      </c>
      <c r="P49" s="289"/>
      <c r="Q49" s="201"/>
    </row>
    <row r="50" spans="1:256" s="241" customFormat="1" ht="56.25" customHeight="1">
      <c r="A50" s="46">
        <v>9</v>
      </c>
      <c r="B50" s="75" t="s">
        <v>814</v>
      </c>
      <c r="C50" s="75" t="s">
        <v>815</v>
      </c>
      <c r="D50" s="280" t="s">
        <v>816</v>
      </c>
      <c r="E50" s="45" t="s">
        <v>817</v>
      </c>
      <c r="F50" s="241" t="s">
        <v>818</v>
      </c>
      <c r="G50" s="45">
        <v>1560</v>
      </c>
      <c r="H50" s="45">
        <v>2</v>
      </c>
      <c r="I50" s="45">
        <v>2017</v>
      </c>
      <c r="J50" s="45"/>
      <c r="K50" s="281">
        <v>63089</v>
      </c>
      <c r="L50" s="282" t="s">
        <v>1068</v>
      </c>
      <c r="M50" s="282" t="s">
        <v>1069</v>
      </c>
      <c r="N50" s="282" t="s">
        <v>1068</v>
      </c>
      <c r="O50" s="282" t="s">
        <v>1069</v>
      </c>
      <c r="P50" s="256"/>
      <c r="Q50" s="256"/>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c r="CG50" s="201"/>
      <c r="CH50" s="201"/>
      <c r="CI50" s="201"/>
      <c r="CJ50" s="201"/>
      <c r="CK50" s="201"/>
      <c r="CL50" s="201"/>
      <c r="CM50" s="201"/>
      <c r="CN50" s="201"/>
      <c r="CO50" s="201"/>
      <c r="CP50" s="201"/>
      <c r="CQ50" s="201"/>
      <c r="CR50" s="201"/>
      <c r="CS50" s="201"/>
      <c r="CT50" s="201"/>
      <c r="CU50" s="201"/>
      <c r="CV50" s="201"/>
      <c r="CW50" s="201"/>
      <c r="CX50" s="201"/>
      <c r="CY50" s="201"/>
      <c r="CZ50" s="201"/>
      <c r="DA50" s="201"/>
      <c r="DB50" s="201"/>
      <c r="DC50" s="201"/>
      <c r="DD50" s="201"/>
      <c r="DE50" s="201"/>
      <c r="DF50" s="201"/>
      <c r="DG50" s="201"/>
      <c r="DH50" s="201"/>
      <c r="DI50" s="201"/>
      <c r="DJ50" s="201"/>
      <c r="DK50" s="201"/>
      <c r="DL50" s="201"/>
      <c r="DM50" s="201"/>
      <c r="DN50" s="201"/>
      <c r="DO50" s="201"/>
      <c r="DP50" s="201"/>
      <c r="DQ50" s="201"/>
      <c r="DR50" s="201"/>
      <c r="DS50" s="201"/>
      <c r="DT50" s="201"/>
      <c r="DU50" s="201"/>
      <c r="DV50" s="201"/>
      <c r="DW50" s="201"/>
      <c r="DX50" s="201"/>
      <c r="DY50" s="201"/>
      <c r="DZ50" s="201"/>
      <c r="EA50" s="201"/>
      <c r="EB50" s="201"/>
      <c r="EC50" s="201"/>
      <c r="ED50" s="201"/>
      <c r="EE50" s="201"/>
      <c r="EF50" s="201"/>
      <c r="EG50" s="201"/>
      <c r="EH50" s="201"/>
      <c r="EI50" s="201"/>
      <c r="EJ50" s="201"/>
      <c r="EK50" s="201"/>
      <c r="EL50" s="201"/>
      <c r="EM50" s="201"/>
      <c r="EN50" s="201"/>
      <c r="EO50" s="201"/>
      <c r="EP50" s="201"/>
      <c r="EQ50" s="201"/>
      <c r="ER50" s="201"/>
      <c r="ES50" s="201"/>
      <c r="ET50" s="201"/>
      <c r="EU50" s="201"/>
      <c r="EV50" s="201"/>
      <c r="EW50" s="201"/>
      <c r="EX50" s="201"/>
      <c r="EY50" s="201"/>
      <c r="EZ50" s="201"/>
      <c r="FA50" s="201"/>
      <c r="FB50" s="201"/>
      <c r="FC50" s="201"/>
      <c r="FD50" s="201"/>
      <c r="FE50" s="201"/>
      <c r="FF50" s="201"/>
      <c r="FG50" s="201"/>
      <c r="FH50" s="201"/>
      <c r="FI50" s="201"/>
      <c r="FJ50" s="201"/>
      <c r="FK50" s="201"/>
      <c r="FL50" s="201"/>
      <c r="FM50" s="201"/>
      <c r="FN50" s="201"/>
      <c r="FO50" s="201"/>
      <c r="FP50" s="201"/>
      <c r="FQ50" s="201"/>
      <c r="FR50" s="201"/>
      <c r="FS50" s="201"/>
      <c r="FT50" s="201"/>
      <c r="FU50" s="201"/>
      <c r="FV50" s="201"/>
      <c r="FW50" s="201"/>
      <c r="FX50" s="201"/>
      <c r="FY50" s="201"/>
      <c r="FZ50" s="201"/>
      <c r="GA50" s="201"/>
      <c r="GB50" s="201"/>
      <c r="GC50" s="201"/>
      <c r="GD50" s="201"/>
      <c r="GE50" s="201"/>
      <c r="GF50" s="201"/>
      <c r="GG50" s="201"/>
      <c r="GH50" s="201"/>
      <c r="GI50" s="201"/>
      <c r="GJ50" s="201"/>
      <c r="GK50" s="201"/>
      <c r="GL50" s="201"/>
      <c r="GM50" s="201"/>
      <c r="GN50" s="201"/>
      <c r="GO50" s="201"/>
      <c r="GP50" s="201"/>
      <c r="GQ50" s="201"/>
      <c r="GR50" s="201"/>
      <c r="GS50" s="201"/>
      <c r="GT50" s="201"/>
      <c r="GU50" s="201"/>
      <c r="GV50" s="201"/>
      <c r="GW50" s="201"/>
      <c r="GX50" s="201"/>
      <c r="GY50" s="201"/>
      <c r="GZ50" s="201"/>
      <c r="HA50" s="201"/>
      <c r="HB50" s="201"/>
      <c r="HC50" s="201"/>
      <c r="HD50" s="201"/>
      <c r="HE50" s="201"/>
      <c r="HF50" s="201"/>
      <c r="HG50" s="201"/>
      <c r="HH50" s="201"/>
      <c r="HI50" s="201"/>
      <c r="HJ50" s="201"/>
      <c r="HK50" s="201"/>
      <c r="HL50" s="201"/>
      <c r="HM50" s="201"/>
      <c r="HN50" s="201"/>
      <c r="HO50" s="201"/>
      <c r="HP50" s="201"/>
      <c r="HQ50" s="201"/>
      <c r="HR50" s="201"/>
      <c r="HS50" s="201"/>
      <c r="HT50" s="201"/>
      <c r="HU50" s="201"/>
      <c r="HV50" s="201"/>
      <c r="HW50" s="201"/>
      <c r="HX50" s="201"/>
      <c r="HY50" s="201"/>
      <c r="HZ50" s="201"/>
      <c r="IA50" s="201"/>
      <c r="IB50" s="201"/>
      <c r="IC50" s="201"/>
      <c r="ID50" s="201"/>
      <c r="IE50" s="201"/>
      <c r="IF50" s="201"/>
      <c r="IG50" s="201"/>
      <c r="IH50" s="201"/>
      <c r="II50" s="201"/>
      <c r="IJ50" s="201"/>
      <c r="IK50" s="201"/>
      <c r="IL50" s="201"/>
      <c r="IM50" s="201"/>
      <c r="IN50" s="201"/>
      <c r="IO50" s="201"/>
      <c r="IP50" s="201"/>
      <c r="IQ50" s="201"/>
      <c r="IR50" s="201"/>
      <c r="IS50" s="201"/>
      <c r="IT50" s="201"/>
      <c r="IU50" s="201"/>
      <c r="IV50" s="201"/>
    </row>
    <row r="51" spans="1:256" s="201" customFormat="1" ht="56.25" customHeight="1">
      <c r="A51" s="46">
        <v>10</v>
      </c>
      <c r="B51" s="283" t="s">
        <v>829</v>
      </c>
      <c r="C51" s="283" t="s">
        <v>830</v>
      </c>
      <c r="D51" s="284" t="s">
        <v>831</v>
      </c>
      <c r="E51" s="284" t="s">
        <v>832</v>
      </c>
      <c r="F51" s="283" t="s">
        <v>780</v>
      </c>
      <c r="G51" s="284">
        <v>1598</v>
      </c>
      <c r="H51" s="284" t="s">
        <v>833</v>
      </c>
      <c r="I51" s="126">
        <v>2016</v>
      </c>
      <c r="J51" s="285">
        <v>61361</v>
      </c>
      <c r="K51" s="286">
        <v>23000</v>
      </c>
      <c r="L51" s="287" t="s">
        <v>1070</v>
      </c>
      <c r="M51" s="288" t="s">
        <v>1071</v>
      </c>
      <c r="N51" s="287" t="s">
        <v>1070</v>
      </c>
      <c r="O51" s="288" t="s">
        <v>1071</v>
      </c>
      <c r="P51" s="215"/>
      <c r="Q51" s="215"/>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c r="BW51" s="256"/>
      <c r="BX51" s="256"/>
      <c r="BY51" s="256"/>
      <c r="BZ51" s="256"/>
      <c r="CA51" s="256"/>
      <c r="CB51" s="256"/>
      <c r="CC51" s="256"/>
      <c r="CD51" s="256"/>
      <c r="CE51" s="256"/>
      <c r="CF51" s="256"/>
      <c r="CG51" s="256"/>
      <c r="CH51" s="256"/>
      <c r="CI51" s="256"/>
      <c r="CJ51" s="256"/>
      <c r="CK51" s="256"/>
      <c r="CL51" s="256"/>
      <c r="CM51" s="256"/>
      <c r="CN51" s="256"/>
      <c r="CO51" s="256"/>
      <c r="CP51" s="256"/>
      <c r="CQ51" s="256"/>
      <c r="CR51" s="256"/>
      <c r="CS51" s="256"/>
      <c r="CT51" s="256"/>
      <c r="CU51" s="256"/>
      <c r="CV51" s="256"/>
      <c r="CW51" s="256"/>
      <c r="CX51" s="256"/>
      <c r="CY51" s="256"/>
      <c r="CZ51" s="256"/>
      <c r="DA51" s="256"/>
      <c r="DB51" s="256"/>
      <c r="DC51" s="256"/>
      <c r="DD51" s="256"/>
      <c r="DE51" s="256"/>
      <c r="DF51" s="256"/>
      <c r="DG51" s="256"/>
      <c r="DH51" s="256"/>
      <c r="DI51" s="256"/>
      <c r="DJ51" s="256"/>
      <c r="DK51" s="256"/>
      <c r="DL51" s="256"/>
      <c r="DM51" s="256"/>
      <c r="DN51" s="256"/>
      <c r="DO51" s="256"/>
      <c r="DP51" s="256"/>
      <c r="DQ51" s="256"/>
      <c r="DR51" s="256"/>
      <c r="DS51" s="256"/>
      <c r="DT51" s="256"/>
      <c r="DU51" s="256"/>
      <c r="DV51" s="256"/>
      <c r="DW51" s="256"/>
      <c r="DX51" s="256"/>
      <c r="DY51" s="256"/>
      <c r="DZ51" s="256"/>
      <c r="EA51" s="256"/>
      <c r="EB51" s="256"/>
      <c r="EC51" s="256"/>
      <c r="ED51" s="256"/>
      <c r="EE51" s="256"/>
      <c r="EF51" s="256"/>
      <c r="EG51" s="256"/>
      <c r="EH51" s="256"/>
      <c r="EI51" s="256"/>
      <c r="EJ51" s="256"/>
      <c r="EK51" s="256"/>
      <c r="EL51" s="256"/>
      <c r="EM51" s="256"/>
      <c r="EN51" s="256"/>
      <c r="EO51" s="256"/>
      <c r="EP51" s="256"/>
      <c r="EQ51" s="256"/>
      <c r="ER51" s="256"/>
      <c r="ES51" s="256"/>
      <c r="ET51" s="256"/>
      <c r="EU51" s="256"/>
      <c r="EV51" s="256"/>
      <c r="EW51" s="256"/>
      <c r="EX51" s="256"/>
      <c r="EY51" s="256"/>
      <c r="EZ51" s="256"/>
      <c r="FA51" s="256"/>
      <c r="FB51" s="256"/>
      <c r="FC51" s="256"/>
      <c r="FD51" s="256"/>
      <c r="FE51" s="256"/>
      <c r="FF51" s="256"/>
      <c r="FG51" s="256"/>
      <c r="FH51" s="256"/>
      <c r="FI51" s="256"/>
      <c r="FJ51" s="256"/>
      <c r="FK51" s="256"/>
      <c r="FL51" s="256"/>
      <c r="FM51" s="256"/>
      <c r="FN51" s="256"/>
      <c r="FO51" s="256"/>
      <c r="FP51" s="256"/>
      <c r="FQ51" s="256"/>
      <c r="FR51" s="256"/>
      <c r="FS51" s="256"/>
      <c r="FT51" s="256"/>
      <c r="FU51" s="256"/>
      <c r="FV51" s="256"/>
      <c r="FW51" s="256"/>
      <c r="FX51" s="256"/>
      <c r="FY51" s="256"/>
      <c r="FZ51" s="256"/>
      <c r="GA51" s="256"/>
      <c r="GB51" s="256"/>
      <c r="GC51" s="256"/>
      <c r="GD51" s="256"/>
      <c r="GE51" s="256"/>
      <c r="GF51" s="256"/>
      <c r="GG51" s="256"/>
      <c r="GH51" s="256"/>
      <c r="GI51" s="256"/>
      <c r="GJ51" s="256"/>
      <c r="GK51" s="256"/>
      <c r="GL51" s="256"/>
      <c r="GM51" s="256"/>
      <c r="GN51" s="256"/>
      <c r="GO51" s="256"/>
      <c r="GP51" s="256"/>
      <c r="GQ51" s="256"/>
      <c r="GR51" s="256"/>
      <c r="GS51" s="256"/>
      <c r="GT51" s="256"/>
      <c r="GU51" s="256"/>
      <c r="GV51" s="256"/>
      <c r="GW51" s="256"/>
      <c r="GX51" s="256"/>
      <c r="GY51" s="256"/>
      <c r="GZ51" s="256"/>
      <c r="HA51" s="256"/>
      <c r="HB51" s="256"/>
      <c r="HC51" s="256"/>
      <c r="HD51" s="256"/>
      <c r="HE51" s="256"/>
      <c r="HF51" s="256"/>
      <c r="HG51" s="256"/>
      <c r="HH51" s="256"/>
      <c r="HI51" s="256"/>
      <c r="HJ51" s="256"/>
      <c r="HK51" s="256"/>
      <c r="HL51" s="256"/>
      <c r="HM51" s="256"/>
      <c r="HN51" s="256"/>
      <c r="HO51" s="256"/>
      <c r="HP51" s="256"/>
      <c r="HQ51" s="256"/>
      <c r="HR51" s="256"/>
      <c r="HS51" s="256"/>
      <c r="HT51" s="256"/>
      <c r="HU51" s="256"/>
      <c r="HV51" s="256"/>
      <c r="HW51" s="256"/>
      <c r="HX51" s="256"/>
      <c r="HY51" s="256"/>
      <c r="HZ51" s="256"/>
      <c r="IA51" s="256"/>
      <c r="IB51" s="256"/>
      <c r="IC51" s="256"/>
      <c r="ID51" s="256"/>
      <c r="IE51" s="256"/>
      <c r="IF51" s="256"/>
      <c r="IG51" s="256"/>
      <c r="IH51" s="256"/>
      <c r="II51" s="256"/>
      <c r="IJ51" s="256"/>
      <c r="IK51" s="256"/>
      <c r="IL51" s="256"/>
      <c r="IM51" s="256"/>
      <c r="IN51" s="256"/>
      <c r="IO51" s="256"/>
      <c r="IP51" s="256"/>
      <c r="IQ51" s="256"/>
      <c r="IR51" s="256"/>
      <c r="IS51" s="256"/>
      <c r="IT51" s="256"/>
      <c r="IU51" s="256"/>
      <c r="IV51" s="256"/>
    </row>
    <row r="52" spans="1:256" s="256" customFormat="1" ht="56.25" customHeight="1">
      <c r="A52" s="526" t="s">
        <v>1320</v>
      </c>
      <c r="B52" s="527"/>
      <c r="C52" s="527"/>
      <c r="D52" s="527"/>
      <c r="E52" s="527"/>
      <c r="F52" s="527"/>
      <c r="G52" s="527"/>
      <c r="H52" s="527"/>
      <c r="I52" s="527"/>
      <c r="J52" s="527"/>
      <c r="K52" s="527"/>
      <c r="L52" s="527"/>
      <c r="M52" s="527"/>
      <c r="N52" s="527"/>
      <c r="O52" s="528"/>
      <c r="P52" s="227"/>
      <c r="Q52" s="227"/>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15"/>
      <c r="CV52" s="215"/>
      <c r="CW52" s="215"/>
      <c r="CX52" s="215"/>
      <c r="CY52" s="215"/>
      <c r="CZ52" s="215"/>
      <c r="DA52" s="215"/>
      <c r="DB52" s="215"/>
      <c r="DC52" s="215"/>
      <c r="DD52" s="215"/>
      <c r="DE52" s="215"/>
      <c r="DF52" s="215"/>
      <c r="DG52" s="215"/>
      <c r="DH52" s="215"/>
      <c r="DI52" s="215"/>
      <c r="DJ52" s="215"/>
      <c r="DK52" s="215"/>
      <c r="DL52" s="215"/>
      <c r="DM52" s="215"/>
      <c r="DN52" s="215"/>
      <c r="DO52" s="215"/>
      <c r="DP52" s="215"/>
      <c r="DQ52" s="215"/>
      <c r="DR52" s="215"/>
      <c r="DS52" s="215"/>
      <c r="DT52" s="215"/>
      <c r="DU52" s="215"/>
      <c r="DV52" s="215"/>
      <c r="DW52" s="215"/>
      <c r="DX52" s="215"/>
      <c r="DY52" s="215"/>
      <c r="DZ52" s="215"/>
      <c r="EA52" s="215"/>
      <c r="EB52" s="215"/>
      <c r="EC52" s="215"/>
      <c r="ED52" s="215"/>
      <c r="EE52" s="215"/>
      <c r="EF52" s="215"/>
      <c r="EG52" s="215"/>
      <c r="EH52" s="215"/>
      <c r="EI52" s="215"/>
      <c r="EJ52" s="215"/>
      <c r="EK52" s="215"/>
      <c r="EL52" s="215"/>
      <c r="EM52" s="215"/>
      <c r="EN52" s="215"/>
      <c r="EO52" s="215"/>
      <c r="EP52" s="215"/>
      <c r="EQ52" s="215"/>
      <c r="ER52" s="215"/>
      <c r="ES52" s="215"/>
      <c r="ET52" s="215"/>
      <c r="EU52" s="215"/>
      <c r="EV52" s="215"/>
      <c r="EW52" s="215"/>
      <c r="EX52" s="215"/>
      <c r="EY52" s="215"/>
      <c r="EZ52" s="215"/>
      <c r="FA52" s="215"/>
      <c r="FB52" s="215"/>
      <c r="FC52" s="215"/>
      <c r="FD52" s="215"/>
      <c r="FE52" s="215"/>
      <c r="FF52" s="215"/>
      <c r="FG52" s="215"/>
      <c r="FH52" s="215"/>
      <c r="FI52" s="215"/>
      <c r="FJ52" s="215"/>
      <c r="FK52" s="215"/>
      <c r="FL52" s="215"/>
      <c r="FM52" s="215"/>
      <c r="FN52" s="215"/>
      <c r="FO52" s="215"/>
      <c r="FP52" s="215"/>
      <c r="FQ52" s="215"/>
      <c r="FR52" s="215"/>
      <c r="FS52" s="215"/>
      <c r="FT52" s="215"/>
      <c r="FU52" s="215"/>
      <c r="FV52" s="215"/>
      <c r="FW52" s="215"/>
      <c r="FX52" s="215"/>
      <c r="FY52" s="215"/>
      <c r="FZ52" s="215"/>
      <c r="GA52" s="215"/>
      <c r="GB52" s="215"/>
      <c r="GC52" s="215"/>
      <c r="GD52" s="215"/>
      <c r="GE52" s="215"/>
      <c r="GF52" s="215"/>
      <c r="GG52" s="215"/>
      <c r="GH52" s="215"/>
      <c r="GI52" s="215"/>
      <c r="GJ52" s="215"/>
      <c r="GK52" s="215"/>
      <c r="GL52" s="215"/>
      <c r="GM52" s="215"/>
      <c r="GN52" s="215"/>
      <c r="GO52" s="215"/>
      <c r="GP52" s="215"/>
      <c r="GQ52" s="215"/>
      <c r="GR52" s="215"/>
      <c r="GS52" s="215"/>
      <c r="GT52" s="215"/>
      <c r="GU52" s="215"/>
      <c r="GV52" s="215"/>
      <c r="GW52" s="215"/>
      <c r="GX52" s="215"/>
      <c r="GY52" s="215"/>
      <c r="GZ52" s="215"/>
      <c r="HA52" s="215"/>
      <c r="HB52" s="215"/>
      <c r="HC52" s="215"/>
      <c r="HD52" s="215"/>
      <c r="HE52" s="215"/>
      <c r="HF52" s="215"/>
      <c r="HG52" s="215"/>
      <c r="HH52" s="215"/>
      <c r="HI52" s="215"/>
      <c r="HJ52" s="215"/>
      <c r="HK52" s="215"/>
      <c r="HL52" s="215"/>
      <c r="HM52" s="215"/>
      <c r="HN52" s="215"/>
      <c r="HO52" s="215"/>
      <c r="HP52" s="215"/>
      <c r="HQ52" s="215"/>
      <c r="HR52" s="215"/>
      <c r="HS52" s="215"/>
      <c r="HT52" s="215"/>
      <c r="HU52" s="215"/>
      <c r="HV52" s="215"/>
      <c r="HW52" s="215"/>
      <c r="HX52" s="215"/>
      <c r="HY52" s="215"/>
      <c r="HZ52" s="215"/>
      <c r="IA52" s="215"/>
      <c r="IB52" s="215"/>
      <c r="IC52" s="215"/>
      <c r="ID52" s="215"/>
      <c r="IE52" s="215"/>
      <c r="IF52" s="215"/>
      <c r="IG52" s="215"/>
      <c r="IH52" s="215"/>
      <c r="II52" s="215"/>
      <c r="IJ52" s="215"/>
      <c r="IK52" s="215"/>
      <c r="IL52" s="215"/>
      <c r="IM52" s="215"/>
      <c r="IN52" s="215"/>
      <c r="IO52" s="215"/>
      <c r="IP52" s="215"/>
      <c r="IQ52" s="215"/>
      <c r="IR52" s="215"/>
      <c r="IS52" s="215"/>
      <c r="IT52" s="215"/>
      <c r="IU52" s="215"/>
      <c r="IV52" s="215"/>
    </row>
    <row r="53" spans="1:256" s="215" customFormat="1" ht="56.25" customHeight="1">
      <c r="A53" s="75">
        <v>1</v>
      </c>
      <c r="B53" s="75" t="s">
        <v>819</v>
      </c>
      <c r="C53" s="75" t="s">
        <v>792</v>
      </c>
      <c r="D53" s="75" t="s">
        <v>820</v>
      </c>
      <c r="E53" s="75" t="s">
        <v>821</v>
      </c>
      <c r="F53" s="75" t="s">
        <v>822</v>
      </c>
      <c r="G53" s="290"/>
      <c r="H53" s="75" t="s">
        <v>823</v>
      </c>
      <c r="I53" s="75" t="s">
        <v>824</v>
      </c>
      <c r="J53" s="75"/>
      <c r="K53" s="291"/>
      <c r="L53" s="75" t="s">
        <v>1072</v>
      </c>
      <c r="M53" s="75" t="s">
        <v>1073</v>
      </c>
      <c r="N53" s="292"/>
      <c r="O53" s="292"/>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227"/>
      <c r="CO53" s="227"/>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27"/>
      <c r="DP53" s="227"/>
      <c r="DQ53" s="227"/>
      <c r="DR53" s="227"/>
      <c r="DS53" s="227"/>
      <c r="DT53" s="227"/>
      <c r="DU53" s="227"/>
      <c r="DV53" s="227"/>
      <c r="DW53" s="227"/>
      <c r="DX53" s="227"/>
      <c r="DY53" s="227"/>
      <c r="DZ53" s="227"/>
      <c r="EA53" s="227"/>
      <c r="EB53" s="227"/>
      <c r="EC53" s="227"/>
      <c r="ED53" s="227"/>
      <c r="EE53" s="227"/>
      <c r="EF53" s="227"/>
      <c r="EG53" s="227"/>
      <c r="EH53" s="227"/>
      <c r="EI53" s="227"/>
      <c r="EJ53" s="227"/>
      <c r="EK53" s="227"/>
      <c r="EL53" s="227"/>
      <c r="EM53" s="227"/>
      <c r="EN53" s="227"/>
      <c r="EO53" s="227"/>
      <c r="EP53" s="227"/>
      <c r="EQ53" s="227"/>
      <c r="ER53" s="227"/>
      <c r="ES53" s="227"/>
      <c r="ET53" s="227"/>
      <c r="EU53" s="227"/>
      <c r="EV53" s="227"/>
      <c r="EW53" s="227"/>
      <c r="EX53" s="227"/>
      <c r="EY53" s="227"/>
      <c r="EZ53" s="227"/>
      <c r="FA53" s="227"/>
      <c r="FB53" s="227"/>
      <c r="FC53" s="227"/>
      <c r="FD53" s="227"/>
      <c r="FE53" s="227"/>
      <c r="FF53" s="227"/>
      <c r="FG53" s="227"/>
      <c r="FH53" s="227"/>
      <c r="FI53" s="227"/>
      <c r="FJ53" s="227"/>
      <c r="FK53" s="227"/>
      <c r="FL53" s="227"/>
      <c r="FM53" s="227"/>
      <c r="FN53" s="227"/>
      <c r="FO53" s="227"/>
      <c r="FP53" s="227"/>
      <c r="FQ53" s="227"/>
      <c r="FR53" s="227"/>
      <c r="FS53" s="227"/>
      <c r="FT53" s="227"/>
      <c r="FU53" s="227"/>
      <c r="FV53" s="227"/>
      <c r="FW53" s="227"/>
      <c r="FX53" s="227"/>
      <c r="FY53" s="227"/>
      <c r="FZ53" s="227"/>
      <c r="GA53" s="227"/>
      <c r="GB53" s="227"/>
      <c r="GC53" s="227"/>
      <c r="GD53" s="227"/>
      <c r="GE53" s="227"/>
      <c r="GF53" s="227"/>
      <c r="GG53" s="227"/>
      <c r="GH53" s="227"/>
      <c r="GI53" s="227"/>
      <c r="GJ53" s="227"/>
      <c r="GK53" s="227"/>
      <c r="GL53" s="227"/>
      <c r="GM53" s="227"/>
      <c r="GN53" s="227"/>
      <c r="GO53" s="227"/>
      <c r="GP53" s="227"/>
      <c r="GQ53" s="227"/>
      <c r="GR53" s="227"/>
      <c r="GS53" s="227"/>
      <c r="GT53" s="227"/>
      <c r="GU53" s="227"/>
      <c r="GV53" s="227"/>
      <c r="GW53" s="227"/>
      <c r="GX53" s="227"/>
      <c r="GY53" s="227"/>
      <c r="GZ53" s="227"/>
      <c r="HA53" s="227"/>
      <c r="HB53" s="227"/>
      <c r="HC53" s="227"/>
      <c r="HD53" s="227"/>
      <c r="HE53" s="227"/>
      <c r="HF53" s="227"/>
      <c r="HG53" s="227"/>
      <c r="HH53" s="227"/>
      <c r="HI53" s="227"/>
      <c r="HJ53" s="227"/>
      <c r="HK53" s="227"/>
      <c r="HL53" s="227"/>
      <c r="HM53" s="227"/>
      <c r="HN53" s="227"/>
      <c r="HO53" s="227"/>
      <c r="HP53" s="227"/>
      <c r="HQ53" s="227"/>
      <c r="HR53" s="227"/>
      <c r="HS53" s="227"/>
      <c r="HT53" s="227"/>
      <c r="HU53" s="227"/>
      <c r="HV53" s="227"/>
      <c r="HW53" s="227"/>
      <c r="HX53" s="227"/>
      <c r="HY53" s="227"/>
      <c r="HZ53" s="227"/>
      <c r="IA53" s="227"/>
      <c r="IB53" s="227"/>
      <c r="IC53" s="227"/>
      <c r="ID53" s="227"/>
      <c r="IE53" s="227"/>
      <c r="IF53" s="227"/>
      <c r="IG53" s="227"/>
      <c r="IH53" s="227"/>
      <c r="II53" s="227"/>
      <c r="IJ53" s="227"/>
      <c r="IK53" s="227"/>
      <c r="IL53" s="227"/>
      <c r="IM53" s="227"/>
      <c r="IN53" s="227"/>
      <c r="IO53" s="227"/>
      <c r="IP53" s="227"/>
      <c r="IQ53" s="227"/>
      <c r="IR53" s="227"/>
      <c r="IS53" s="227"/>
      <c r="IT53" s="227"/>
      <c r="IU53" s="227"/>
      <c r="IV53" s="227"/>
    </row>
    <row r="54" ht="56.25" customHeight="1"/>
    <row r="55" ht="56.25" customHeight="1"/>
    <row r="56" ht="56.25" customHeight="1"/>
  </sheetData>
  <sheetProtection/>
  <mergeCells count="21">
    <mergeCell ref="E4:E6"/>
    <mergeCell ref="N1:O1"/>
    <mergeCell ref="N2:O2"/>
    <mergeCell ref="A3:O3"/>
    <mergeCell ref="A4:A6"/>
    <mergeCell ref="B4:B6"/>
    <mergeCell ref="D4:D6"/>
    <mergeCell ref="J4:J6"/>
    <mergeCell ref="C4:C6"/>
    <mergeCell ref="H4:H6"/>
    <mergeCell ref="K4:K6"/>
    <mergeCell ref="A52:O52"/>
    <mergeCell ref="L4:M5"/>
    <mergeCell ref="N4:O5"/>
    <mergeCell ref="A7:O7"/>
    <mergeCell ref="A33:O33"/>
    <mergeCell ref="G4:G6"/>
    <mergeCell ref="A41:D41"/>
    <mergeCell ref="A37:O37"/>
    <mergeCell ref="I4:I6"/>
    <mergeCell ref="F4:F6"/>
  </mergeCells>
  <printOptions/>
  <pageMargins left="0.7" right="0.7" top="0.75" bottom="0.75" header="0.3" footer="0.3"/>
  <pageSetup horizontalDpi="600" verticalDpi="600" orientation="landscape" paperSize="9" scale="48" r:id="rId1"/>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H81"/>
  <sheetViews>
    <sheetView view="pageBreakPreview" zoomScale="60" zoomScalePageLayoutView="0" workbookViewId="0" topLeftCell="A1">
      <selection activeCell="E7" sqref="E7"/>
    </sheetView>
  </sheetViews>
  <sheetFormatPr defaultColWidth="9.140625" defaultRowHeight="12.75"/>
  <cols>
    <col min="1" max="1" width="6.8515625" style="50" customWidth="1"/>
    <col min="2" max="2" width="9.140625" style="50" customWidth="1"/>
    <col min="3" max="3" width="18.7109375" style="50" customWidth="1"/>
    <col min="4" max="4" width="20.28125" style="50" customWidth="1"/>
    <col min="5" max="5" width="24.00390625" style="50" customWidth="1"/>
    <col min="6" max="6" width="17.00390625" style="50" customWidth="1"/>
    <col min="7" max="7" width="26.7109375" style="50" customWidth="1"/>
    <col min="8" max="8" width="33.421875" style="50" customWidth="1"/>
    <col min="9" max="16384" width="9.140625" style="50" customWidth="1"/>
  </cols>
  <sheetData>
    <row r="1" ht="45">
      <c r="G1" s="68" t="s">
        <v>1324</v>
      </c>
    </row>
    <row r="2" spans="2:7" ht="30.75" customHeight="1">
      <c r="B2" s="548" t="s">
        <v>898</v>
      </c>
      <c r="C2" s="548"/>
      <c r="D2" s="548"/>
      <c r="E2" s="548"/>
      <c r="F2" s="548"/>
      <c r="G2" s="548"/>
    </row>
    <row r="3" spans="2:7" ht="30.75" customHeight="1">
      <c r="B3" s="51" t="s">
        <v>899</v>
      </c>
      <c r="C3" s="52" t="s">
        <v>900</v>
      </c>
      <c r="D3" s="52" t="s">
        <v>901</v>
      </c>
      <c r="E3" s="52" t="s">
        <v>902</v>
      </c>
      <c r="F3" s="52" t="s">
        <v>903</v>
      </c>
      <c r="G3" s="53" t="s">
        <v>904</v>
      </c>
    </row>
    <row r="4" spans="2:7" ht="30.75" customHeight="1">
      <c r="B4" s="51">
        <v>1</v>
      </c>
      <c r="C4" s="54" t="s">
        <v>905</v>
      </c>
      <c r="D4" s="54" t="s">
        <v>906</v>
      </c>
      <c r="E4" s="54" t="s">
        <v>907</v>
      </c>
      <c r="F4" s="54" t="s">
        <v>908</v>
      </c>
      <c r="G4" s="55">
        <v>861</v>
      </c>
    </row>
    <row r="5" spans="2:7" ht="30.75" customHeight="1">
      <c r="B5" s="51">
        <v>2</v>
      </c>
      <c r="C5" s="54" t="s">
        <v>909</v>
      </c>
      <c r="D5" s="54" t="s">
        <v>906</v>
      </c>
      <c r="E5" s="54" t="s">
        <v>910</v>
      </c>
      <c r="F5" s="54" t="s">
        <v>911</v>
      </c>
      <c r="G5" s="55">
        <v>2200</v>
      </c>
    </row>
    <row r="6" spans="2:7" ht="30.75" customHeight="1">
      <c r="B6" s="51">
        <v>3</v>
      </c>
      <c r="C6" s="54" t="s">
        <v>909</v>
      </c>
      <c r="D6" s="54" t="s">
        <v>906</v>
      </c>
      <c r="E6" s="54" t="s">
        <v>912</v>
      </c>
      <c r="F6" s="54" t="s">
        <v>913</v>
      </c>
      <c r="G6" s="55">
        <v>1800</v>
      </c>
    </row>
    <row r="7" spans="2:7" ht="30.75" customHeight="1">
      <c r="B7" s="51">
        <v>4</v>
      </c>
      <c r="C7" s="54" t="s">
        <v>909</v>
      </c>
      <c r="D7" s="54" t="s">
        <v>906</v>
      </c>
      <c r="E7" s="54" t="s">
        <v>914</v>
      </c>
      <c r="F7" s="54" t="s">
        <v>915</v>
      </c>
      <c r="G7" s="55">
        <v>2998</v>
      </c>
    </row>
    <row r="8" spans="2:7" ht="30.75" customHeight="1">
      <c r="B8" s="51">
        <v>5</v>
      </c>
      <c r="C8" s="54" t="s">
        <v>909</v>
      </c>
      <c r="D8" s="54" t="s">
        <v>906</v>
      </c>
      <c r="E8" s="54" t="s">
        <v>916</v>
      </c>
      <c r="F8" s="54" t="s">
        <v>917</v>
      </c>
      <c r="G8" s="55">
        <v>2100</v>
      </c>
    </row>
    <row r="9" spans="2:7" ht="30.75" customHeight="1">
      <c r="B9" s="51">
        <v>6</v>
      </c>
      <c r="C9" s="54" t="s">
        <v>909</v>
      </c>
      <c r="D9" s="56" t="s">
        <v>906</v>
      </c>
      <c r="E9" s="54" t="s">
        <v>918</v>
      </c>
      <c r="F9" s="54" t="s">
        <v>919</v>
      </c>
      <c r="G9" s="55">
        <v>2300</v>
      </c>
    </row>
    <row r="10" spans="2:7" ht="30.75" customHeight="1">
      <c r="B10" s="51">
        <v>7</v>
      </c>
      <c r="C10" s="54" t="s">
        <v>920</v>
      </c>
      <c r="D10" s="56" t="s">
        <v>906</v>
      </c>
      <c r="E10" s="54" t="s">
        <v>921</v>
      </c>
      <c r="F10" s="54" t="s">
        <v>922</v>
      </c>
      <c r="G10" s="55">
        <v>450</v>
      </c>
    </row>
    <row r="11" spans="2:7" ht="30.75" customHeight="1">
      <c r="B11" s="51">
        <v>8</v>
      </c>
      <c r="C11" s="56" t="s">
        <v>909</v>
      </c>
      <c r="D11" s="54" t="s">
        <v>906</v>
      </c>
      <c r="E11" s="54" t="s">
        <v>923</v>
      </c>
      <c r="F11" s="54" t="s">
        <v>924</v>
      </c>
      <c r="G11" s="55">
        <v>3780</v>
      </c>
    </row>
    <row r="12" spans="2:7" ht="30.75" customHeight="1">
      <c r="B12" s="51">
        <v>9</v>
      </c>
      <c r="C12" s="54" t="s">
        <v>909</v>
      </c>
      <c r="D12" s="54" t="s">
        <v>906</v>
      </c>
      <c r="E12" s="54" t="s">
        <v>925</v>
      </c>
      <c r="F12" s="54" t="s">
        <v>926</v>
      </c>
      <c r="G12" s="55">
        <v>2018.3</v>
      </c>
    </row>
    <row r="13" spans="2:7" ht="30.75" customHeight="1">
      <c r="B13" s="51">
        <v>10</v>
      </c>
      <c r="C13" s="54" t="s">
        <v>909</v>
      </c>
      <c r="D13" s="54" t="s">
        <v>906</v>
      </c>
      <c r="E13" s="54" t="s">
        <v>927</v>
      </c>
      <c r="F13" s="54" t="s">
        <v>1265</v>
      </c>
      <c r="G13" s="55">
        <v>3000</v>
      </c>
    </row>
    <row r="14" spans="2:7" ht="30.75" customHeight="1">
      <c r="B14" s="380">
        <v>11</v>
      </c>
      <c r="C14" s="54" t="s">
        <v>909</v>
      </c>
      <c r="D14" s="54" t="s">
        <v>906</v>
      </c>
      <c r="E14" s="54" t="s">
        <v>1264</v>
      </c>
      <c r="F14" s="54" t="s">
        <v>928</v>
      </c>
      <c r="G14" s="55">
        <v>14365.42</v>
      </c>
    </row>
    <row r="15" spans="2:7" ht="30.75" customHeight="1">
      <c r="B15" s="51">
        <v>12</v>
      </c>
      <c r="C15" s="54" t="s">
        <v>929</v>
      </c>
      <c r="D15" s="54" t="s">
        <v>906</v>
      </c>
      <c r="E15" s="54" t="s">
        <v>1266</v>
      </c>
      <c r="F15" s="54" t="s">
        <v>930</v>
      </c>
      <c r="G15" s="55">
        <v>1864.08</v>
      </c>
    </row>
    <row r="16" spans="2:7" ht="46.5" customHeight="1">
      <c r="B16" s="57"/>
      <c r="C16" s="58"/>
      <c r="D16" s="58"/>
      <c r="E16" s="58"/>
      <c r="F16" s="58"/>
      <c r="G16" s="59">
        <f>SUM(G4:G15)</f>
        <v>37736.8</v>
      </c>
    </row>
    <row r="17" ht="30.75" customHeight="1">
      <c r="A17" s="60"/>
    </row>
    <row r="18" spans="1:7" ht="30.75" customHeight="1">
      <c r="A18" s="60"/>
      <c r="B18" s="548" t="s">
        <v>932</v>
      </c>
      <c r="C18" s="548"/>
      <c r="D18" s="548"/>
      <c r="E18" s="548"/>
      <c r="F18" s="548"/>
      <c r="G18" s="548"/>
    </row>
    <row r="19" spans="1:7" ht="30.75" customHeight="1">
      <c r="A19" s="60"/>
      <c r="B19" s="51" t="s">
        <v>899</v>
      </c>
      <c r="C19" s="52" t="s">
        <v>900</v>
      </c>
      <c r="D19" s="52" t="s">
        <v>933</v>
      </c>
      <c r="E19" s="52" t="s">
        <v>902</v>
      </c>
      <c r="F19" s="52" t="s">
        <v>903</v>
      </c>
      <c r="G19" s="53" t="s">
        <v>904</v>
      </c>
    </row>
    <row r="20" spans="1:7" ht="35.25" customHeight="1">
      <c r="A20" s="60"/>
      <c r="B20" s="51">
        <v>1</v>
      </c>
      <c r="C20" s="54" t="s">
        <v>909</v>
      </c>
      <c r="D20" s="54" t="s">
        <v>934</v>
      </c>
      <c r="E20" s="54" t="s">
        <v>935</v>
      </c>
      <c r="F20" s="54" t="s">
        <v>936</v>
      </c>
      <c r="G20" s="55">
        <v>2250</v>
      </c>
    </row>
    <row r="21" spans="1:7" ht="54" customHeight="1">
      <c r="A21" s="60"/>
      <c r="B21" s="51">
        <v>2</v>
      </c>
      <c r="C21" s="54" t="s">
        <v>909</v>
      </c>
      <c r="D21" s="54" t="s">
        <v>934</v>
      </c>
      <c r="E21" s="54" t="s">
        <v>937</v>
      </c>
      <c r="F21" s="54" t="s">
        <v>938</v>
      </c>
      <c r="G21" s="55">
        <v>2970</v>
      </c>
    </row>
    <row r="22" spans="1:7" ht="35.25" customHeight="1">
      <c r="A22" s="60"/>
      <c r="B22" s="51">
        <v>3</v>
      </c>
      <c r="C22" s="54" t="s">
        <v>909</v>
      </c>
      <c r="D22" s="54" t="s">
        <v>934</v>
      </c>
      <c r="E22" s="54" t="s">
        <v>939</v>
      </c>
      <c r="F22" s="54" t="s">
        <v>940</v>
      </c>
      <c r="G22" s="55">
        <v>1400</v>
      </c>
    </row>
    <row r="23" spans="1:7" ht="35.25" customHeight="1">
      <c r="A23" s="60"/>
      <c r="B23" s="51">
        <v>4</v>
      </c>
      <c r="C23" s="54" t="s">
        <v>909</v>
      </c>
      <c r="D23" s="54" t="s">
        <v>934</v>
      </c>
      <c r="E23" s="54" t="s">
        <v>941</v>
      </c>
      <c r="F23" s="54" t="s">
        <v>942</v>
      </c>
      <c r="G23" s="55">
        <v>1350</v>
      </c>
    </row>
    <row r="24" spans="1:7" ht="35.25" customHeight="1">
      <c r="A24" s="60"/>
      <c r="B24" s="51">
        <v>5</v>
      </c>
      <c r="C24" s="54" t="s">
        <v>909</v>
      </c>
      <c r="D24" s="54" t="s">
        <v>934</v>
      </c>
      <c r="E24" s="54" t="s">
        <v>914</v>
      </c>
      <c r="F24" s="54" t="s">
        <v>943</v>
      </c>
      <c r="G24" s="55">
        <v>3248</v>
      </c>
    </row>
    <row r="25" spans="1:7" ht="35.25" customHeight="1">
      <c r="A25" s="60"/>
      <c r="B25" s="51">
        <v>6</v>
      </c>
      <c r="C25" s="54" t="s">
        <v>929</v>
      </c>
      <c r="D25" s="54" t="s">
        <v>931</v>
      </c>
      <c r="E25" s="54" t="s">
        <v>944</v>
      </c>
      <c r="F25" s="54" t="s">
        <v>945</v>
      </c>
      <c r="G25" s="55">
        <v>8397.68</v>
      </c>
    </row>
    <row r="26" spans="1:7" ht="35.25" customHeight="1">
      <c r="A26" s="60"/>
      <c r="B26" s="51">
        <v>7</v>
      </c>
      <c r="C26" s="54" t="s">
        <v>909</v>
      </c>
      <c r="D26" s="54" t="s">
        <v>934</v>
      </c>
      <c r="E26" s="54" t="s">
        <v>946</v>
      </c>
      <c r="F26" s="54" t="s">
        <v>947</v>
      </c>
      <c r="G26" s="55">
        <v>1550</v>
      </c>
    </row>
    <row r="27" spans="1:7" ht="35.25" customHeight="1">
      <c r="A27" s="60"/>
      <c r="B27" s="51">
        <v>8</v>
      </c>
      <c r="C27" s="54" t="s">
        <v>909</v>
      </c>
      <c r="D27" s="54" t="s">
        <v>934</v>
      </c>
      <c r="E27" s="54" t="s">
        <v>948</v>
      </c>
      <c r="F27" s="54" t="s">
        <v>949</v>
      </c>
      <c r="G27" s="55">
        <v>3685</v>
      </c>
    </row>
    <row r="28" spans="1:7" ht="35.25" customHeight="1">
      <c r="A28" s="60"/>
      <c r="B28" s="51">
        <v>9</v>
      </c>
      <c r="C28" s="54" t="s">
        <v>950</v>
      </c>
      <c r="D28" s="54" t="s">
        <v>951</v>
      </c>
      <c r="E28" s="54" t="s">
        <v>952</v>
      </c>
      <c r="F28" s="54" t="s">
        <v>953</v>
      </c>
      <c r="G28" s="55">
        <v>1992.6</v>
      </c>
    </row>
    <row r="29" spans="1:7" ht="35.25" customHeight="1">
      <c r="A29" s="60"/>
      <c r="B29" s="51">
        <v>10</v>
      </c>
      <c r="C29" s="54" t="s">
        <v>950</v>
      </c>
      <c r="D29" s="54" t="s">
        <v>951</v>
      </c>
      <c r="E29" s="54" t="s">
        <v>954</v>
      </c>
      <c r="F29" s="54" t="s">
        <v>953</v>
      </c>
      <c r="G29" s="55">
        <v>2583</v>
      </c>
    </row>
    <row r="30" spans="1:7" ht="35.25" customHeight="1">
      <c r="A30" s="60"/>
      <c r="B30" s="51">
        <v>11</v>
      </c>
      <c r="C30" s="54" t="s">
        <v>909</v>
      </c>
      <c r="D30" s="54" t="s">
        <v>934</v>
      </c>
      <c r="E30" s="54" t="s">
        <v>955</v>
      </c>
      <c r="F30" s="54" t="s">
        <v>956</v>
      </c>
      <c r="G30" s="55">
        <v>2700</v>
      </c>
    </row>
    <row r="31" spans="1:7" ht="35.25" customHeight="1">
      <c r="A31" s="60"/>
      <c r="B31" s="51">
        <v>12</v>
      </c>
      <c r="C31" s="54" t="s">
        <v>909</v>
      </c>
      <c r="D31" s="54" t="s">
        <v>934</v>
      </c>
      <c r="E31" s="54" t="s">
        <v>957</v>
      </c>
      <c r="F31" s="54" t="s">
        <v>958</v>
      </c>
      <c r="G31" s="55">
        <v>2137.1</v>
      </c>
    </row>
    <row r="32" spans="1:7" ht="35.25" customHeight="1">
      <c r="A32" s="60"/>
      <c r="B32" s="51">
        <v>13</v>
      </c>
      <c r="C32" s="54" t="s">
        <v>909</v>
      </c>
      <c r="D32" s="54" t="s">
        <v>934</v>
      </c>
      <c r="E32" s="54" t="s">
        <v>959</v>
      </c>
      <c r="F32" s="54" t="s">
        <v>960</v>
      </c>
      <c r="G32" s="55">
        <v>2459</v>
      </c>
    </row>
    <row r="33" spans="1:7" ht="35.25" customHeight="1">
      <c r="A33" s="60"/>
      <c r="B33" s="51">
        <v>14</v>
      </c>
      <c r="C33" s="54" t="s">
        <v>929</v>
      </c>
      <c r="D33" s="54" t="s">
        <v>961</v>
      </c>
      <c r="E33" s="54" t="s">
        <v>962</v>
      </c>
      <c r="F33" s="54" t="s">
        <v>963</v>
      </c>
      <c r="G33" s="55">
        <v>1851.29</v>
      </c>
    </row>
    <row r="34" spans="1:7" ht="35.25" customHeight="1">
      <c r="A34" s="60"/>
      <c r="B34" s="51">
        <v>15</v>
      </c>
      <c r="C34" s="54" t="s">
        <v>909</v>
      </c>
      <c r="D34" s="54" t="s">
        <v>934</v>
      </c>
      <c r="E34" s="54" t="s">
        <v>964</v>
      </c>
      <c r="F34" s="54" t="s">
        <v>965</v>
      </c>
      <c r="G34" s="55">
        <v>2650</v>
      </c>
    </row>
    <row r="35" spans="1:7" ht="35.25" customHeight="1">
      <c r="A35" s="60"/>
      <c r="B35" s="51">
        <v>16</v>
      </c>
      <c r="C35" s="54" t="s">
        <v>909</v>
      </c>
      <c r="D35" s="54" t="s">
        <v>934</v>
      </c>
      <c r="E35" s="54" t="s">
        <v>966</v>
      </c>
      <c r="F35" s="54" t="s">
        <v>967</v>
      </c>
      <c r="G35" s="55">
        <v>3635</v>
      </c>
    </row>
    <row r="36" spans="1:7" ht="35.25" customHeight="1">
      <c r="A36" s="60"/>
      <c r="B36" s="51">
        <v>17</v>
      </c>
      <c r="C36" s="54" t="s">
        <v>909</v>
      </c>
      <c r="D36" s="54" t="s">
        <v>951</v>
      </c>
      <c r="E36" s="54" t="s">
        <v>968</v>
      </c>
      <c r="F36" s="54" t="s">
        <v>969</v>
      </c>
      <c r="G36" s="55">
        <v>1550</v>
      </c>
    </row>
    <row r="37" spans="1:7" ht="35.25" customHeight="1">
      <c r="A37" s="60"/>
      <c r="B37" s="51">
        <v>18</v>
      </c>
      <c r="C37" s="54" t="s">
        <v>950</v>
      </c>
      <c r="D37" s="54" t="s">
        <v>970</v>
      </c>
      <c r="E37" s="54" t="s">
        <v>971</v>
      </c>
      <c r="F37" s="54" t="s">
        <v>972</v>
      </c>
      <c r="G37" s="55">
        <v>533.76</v>
      </c>
    </row>
    <row r="38" spans="1:7" ht="35.25" customHeight="1">
      <c r="A38" s="60"/>
      <c r="B38" s="51">
        <v>19</v>
      </c>
      <c r="C38" s="54" t="s">
        <v>920</v>
      </c>
      <c r="D38" s="54" t="s">
        <v>973</v>
      </c>
      <c r="E38" s="54" t="s">
        <v>974</v>
      </c>
      <c r="F38" s="54" t="s">
        <v>975</v>
      </c>
      <c r="G38" s="55">
        <v>3903.78</v>
      </c>
    </row>
    <row r="39" spans="1:7" ht="35.25" customHeight="1">
      <c r="A39" s="60"/>
      <c r="B39" s="51">
        <v>20</v>
      </c>
      <c r="C39" s="54" t="s">
        <v>976</v>
      </c>
      <c r="D39" s="54" t="s">
        <v>934</v>
      </c>
      <c r="E39" s="54" t="s">
        <v>977</v>
      </c>
      <c r="F39" s="54" t="s">
        <v>978</v>
      </c>
      <c r="G39" s="55">
        <v>2187.44</v>
      </c>
    </row>
    <row r="40" spans="1:7" ht="35.25" customHeight="1">
      <c r="A40" s="60"/>
      <c r="B40" s="51">
        <v>21</v>
      </c>
      <c r="C40" s="54" t="s">
        <v>976</v>
      </c>
      <c r="D40" s="54" t="s">
        <v>934</v>
      </c>
      <c r="E40" s="54" t="s">
        <v>979</v>
      </c>
      <c r="F40" s="54" t="s">
        <v>978</v>
      </c>
      <c r="G40" s="55">
        <v>682.27</v>
      </c>
    </row>
    <row r="41" spans="1:7" ht="35.25" customHeight="1">
      <c r="A41" s="60"/>
      <c r="B41" s="51">
        <v>22</v>
      </c>
      <c r="C41" s="54" t="s">
        <v>929</v>
      </c>
      <c r="D41" s="54" t="s">
        <v>980</v>
      </c>
      <c r="E41" s="54" t="s">
        <v>981</v>
      </c>
      <c r="F41" s="54" t="s">
        <v>982</v>
      </c>
      <c r="G41" s="55">
        <v>310.44</v>
      </c>
    </row>
    <row r="42" spans="1:7" ht="35.25" customHeight="1">
      <c r="A42" s="60"/>
      <c r="B42" s="51">
        <v>23</v>
      </c>
      <c r="C42" s="54" t="s">
        <v>929</v>
      </c>
      <c r="D42" s="54" t="s">
        <v>983</v>
      </c>
      <c r="E42" s="54" t="s">
        <v>984</v>
      </c>
      <c r="F42" s="54" t="s">
        <v>985</v>
      </c>
      <c r="G42" s="55">
        <v>392.37</v>
      </c>
    </row>
    <row r="43" spans="1:7" ht="35.25" customHeight="1">
      <c r="A43" s="60"/>
      <c r="B43" s="51">
        <v>24</v>
      </c>
      <c r="C43" s="54" t="s">
        <v>929</v>
      </c>
      <c r="D43" s="54" t="s">
        <v>934</v>
      </c>
      <c r="E43" s="54" t="s">
        <v>986</v>
      </c>
      <c r="F43" s="54" t="s">
        <v>987</v>
      </c>
      <c r="G43" s="55">
        <v>3553</v>
      </c>
    </row>
    <row r="44" spans="1:7" ht="35.25" customHeight="1">
      <c r="A44" s="60"/>
      <c r="B44" s="57"/>
      <c r="C44" s="58"/>
      <c r="D44" s="58"/>
      <c r="E44" s="58"/>
      <c r="F44" s="58"/>
      <c r="G44" s="59">
        <f>SUM(G20:G43)</f>
        <v>57971.73</v>
      </c>
    </row>
    <row r="45" spans="2:7" ht="30.75" customHeight="1">
      <c r="B45" s="60"/>
      <c r="C45" s="58"/>
      <c r="D45" s="58"/>
      <c r="E45" s="58"/>
      <c r="F45" s="58"/>
      <c r="G45" s="60"/>
    </row>
    <row r="46" spans="2:7" ht="30.75" customHeight="1">
      <c r="B46" s="548" t="s">
        <v>988</v>
      </c>
      <c r="C46" s="548"/>
      <c r="D46" s="548"/>
      <c r="E46" s="548"/>
      <c r="F46" s="548"/>
      <c r="G46" s="548"/>
    </row>
    <row r="47" spans="2:7" ht="30.75" customHeight="1">
      <c r="B47" s="51" t="s">
        <v>899</v>
      </c>
      <c r="C47" s="52" t="s">
        <v>900</v>
      </c>
      <c r="D47" s="52" t="s">
        <v>901</v>
      </c>
      <c r="E47" s="52" t="s">
        <v>902</v>
      </c>
      <c r="F47" s="52" t="s">
        <v>903</v>
      </c>
      <c r="G47" s="53" t="s">
        <v>904</v>
      </c>
    </row>
    <row r="48" spans="2:7" ht="30.75" customHeight="1">
      <c r="B48" s="51">
        <v>1</v>
      </c>
      <c r="C48" s="54" t="s">
        <v>909</v>
      </c>
      <c r="D48" s="54" t="s">
        <v>934</v>
      </c>
      <c r="E48" s="54" t="s">
        <v>968</v>
      </c>
      <c r="F48" s="54" t="s">
        <v>989</v>
      </c>
      <c r="G48" s="55">
        <v>1550</v>
      </c>
    </row>
    <row r="49" spans="2:7" ht="30.75" customHeight="1">
      <c r="B49" s="51">
        <v>2</v>
      </c>
      <c r="C49" s="54" t="s">
        <v>929</v>
      </c>
      <c r="D49" s="54" t="s">
        <v>973</v>
      </c>
      <c r="E49" s="54" t="s">
        <v>990</v>
      </c>
      <c r="F49" s="54" t="s">
        <v>991</v>
      </c>
      <c r="G49" s="55">
        <v>3000</v>
      </c>
    </row>
    <row r="50" spans="2:7" ht="30.75" customHeight="1">
      <c r="B50" s="51">
        <v>3</v>
      </c>
      <c r="C50" s="54" t="s">
        <v>929</v>
      </c>
      <c r="D50" s="54" t="s">
        <v>973</v>
      </c>
      <c r="E50" s="54" t="s">
        <v>992</v>
      </c>
      <c r="F50" s="54" t="s">
        <v>993</v>
      </c>
      <c r="G50" s="55">
        <v>2028.98</v>
      </c>
    </row>
    <row r="51" spans="2:7" ht="43.5" customHeight="1">
      <c r="B51" s="51">
        <v>4</v>
      </c>
      <c r="C51" s="54" t="s">
        <v>909</v>
      </c>
      <c r="D51" s="54" t="s">
        <v>934</v>
      </c>
      <c r="E51" s="54" t="s">
        <v>994</v>
      </c>
      <c r="F51" s="54" t="s">
        <v>995</v>
      </c>
      <c r="G51" s="55">
        <v>3603</v>
      </c>
    </row>
    <row r="52" spans="2:7" ht="30.75" customHeight="1">
      <c r="B52" s="51">
        <v>5</v>
      </c>
      <c r="C52" s="54" t="s">
        <v>996</v>
      </c>
      <c r="D52" s="54" t="s">
        <v>997</v>
      </c>
      <c r="E52" s="54" t="s">
        <v>998</v>
      </c>
      <c r="F52" s="54" t="s">
        <v>999</v>
      </c>
      <c r="G52" s="55">
        <v>597.89</v>
      </c>
    </row>
    <row r="53" spans="2:7" ht="30.75" customHeight="1">
      <c r="B53" s="51">
        <v>6</v>
      </c>
      <c r="C53" s="54" t="s">
        <v>909</v>
      </c>
      <c r="D53" s="54" t="s">
        <v>934</v>
      </c>
      <c r="E53" s="54" t="s">
        <v>1000</v>
      </c>
      <c r="F53" s="54" t="s">
        <v>1001</v>
      </c>
      <c r="G53" s="55">
        <v>1561.78</v>
      </c>
    </row>
    <row r="54" spans="2:7" ht="30.75" customHeight="1">
      <c r="B54" s="51">
        <v>7</v>
      </c>
      <c r="C54" s="54" t="s">
        <v>909</v>
      </c>
      <c r="D54" s="54" t="s">
        <v>934</v>
      </c>
      <c r="E54" s="54" t="s">
        <v>1002</v>
      </c>
      <c r="F54" s="54" t="s">
        <v>993</v>
      </c>
      <c r="G54" s="55">
        <v>2450</v>
      </c>
    </row>
    <row r="55" spans="2:7" ht="30.75" customHeight="1">
      <c r="B55" s="51">
        <v>8</v>
      </c>
      <c r="C55" s="54" t="s">
        <v>909</v>
      </c>
      <c r="D55" s="54" t="s">
        <v>934</v>
      </c>
      <c r="E55" s="54" t="s">
        <v>1003</v>
      </c>
      <c r="F55" s="54" t="s">
        <v>1004</v>
      </c>
      <c r="G55" s="55">
        <v>1750</v>
      </c>
    </row>
    <row r="56" spans="2:7" ht="30.75" customHeight="1">
      <c r="B56" s="51">
        <v>9</v>
      </c>
      <c r="C56" s="54" t="s">
        <v>909</v>
      </c>
      <c r="D56" s="54" t="s">
        <v>934</v>
      </c>
      <c r="E56" s="54" t="s">
        <v>1005</v>
      </c>
      <c r="F56" s="54" t="s">
        <v>1006</v>
      </c>
      <c r="G56" s="55">
        <v>5383.87</v>
      </c>
    </row>
    <row r="57" spans="2:7" ht="30.75" customHeight="1">
      <c r="B57" s="51">
        <v>10</v>
      </c>
      <c r="C57" s="54" t="s">
        <v>909</v>
      </c>
      <c r="D57" s="54" t="s">
        <v>934</v>
      </c>
      <c r="E57" s="54" t="s">
        <v>1007</v>
      </c>
      <c r="F57" s="61" t="s">
        <v>1008</v>
      </c>
      <c r="G57" s="55">
        <v>1750</v>
      </c>
    </row>
    <row r="58" spans="2:7" ht="30.75" customHeight="1">
      <c r="B58" s="51">
        <v>11</v>
      </c>
      <c r="C58" s="54" t="s">
        <v>929</v>
      </c>
      <c r="D58" s="54" t="s">
        <v>934</v>
      </c>
      <c r="E58" s="54" t="s">
        <v>1009</v>
      </c>
      <c r="F58" s="54" t="s">
        <v>1010</v>
      </c>
      <c r="G58" s="55">
        <v>492.68</v>
      </c>
    </row>
    <row r="59" spans="2:7" ht="30.75" customHeight="1">
      <c r="B59" s="51">
        <v>12</v>
      </c>
      <c r="C59" s="54" t="s">
        <v>929</v>
      </c>
      <c r="D59" s="54" t="s">
        <v>997</v>
      </c>
      <c r="E59" s="54" t="s">
        <v>1011</v>
      </c>
      <c r="F59" s="54" t="s">
        <v>1012</v>
      </c>
      <c r="G59" s="55">
        <v>861</v>
      </c>
    </row>
    <row r="60" spans="2:7" ht="30.75" customHeight="1">
      <c r="B60" s="51">
        <v>13</v>
      </c>
      <c r="C60" s="54" t="s">
        <v>909</v>
      </c>
      <c r="D60" s="54" t="s">
        <v>934</v>
      </c>
      <c r="E60" s="54" t="s">
        <v>1013</v>
      </c>
      <c r="F60" s="54" t="s">
        <v>1014</v>
      </c>
      <c r="G60" s="55">
        <v>1750</v>
      </c>
    </row>
    <row r="61" spans="2:7" ht="30.75" customHeight="1">
      <c r="B61" s="51">
        <v>14</v>
      </c>
      <c r="C61" s="54" t="s">
        <v>909</v>
      </c>
      <c r="D61" s="54" t="s">
        <v>934</v>
      </c>
      <c r="E61" s="54" t="s">
        <v>1015</v>
      </c>
      <c r="F61" s="54" t="s">
        <v>1016</v>
      </c>
      <c r="G61" s="55">
        <v>459.35</v>
      </c>
    </row>
    <row r="62" spans="2:7" ht="30.75" customHeight="1">
      <c r="B62" s="51">
        <v>15</v>
      </c>
      <c r="C62" s="54" t="s">
        <v>909</v>
      </c>
      <c r="D62" s="54" t="s">
        <v>934</v>
      </c>
      <c r="E62" s="54" t="s">
        <v>1017</v>
      </c>
      <c r="F62" s="54" t="s">
        <v>1018</v>
      </c>
      <c r="G62" s="55">
        <v>2500</v>
      </c>
    </row>
    <row r="63" spans="2:7" ht="30.75" customHeight="1">
      <c r="B63" s="51">
        <v>16</v>
      </c>
      <c r="C63" s="54" t="s">
        <v>909</v>
      </c>
      <c r="D63" s="54" t="s">
        <v>934</v>
      </c>
      <c r="E63" s="54" t="s">
        <v>1019</v>
      </c>
      <c r="F63" s="54" t="s">
        <v>1020</v>
      </c>
      <c r="G63" s="55">
        <v>3074.24</v>
      </c>
    </row>
    <row r="64" spans="2:7" ht="30.75" customHeight="1">
      <c r="B64" s="51">
        <v>17</v>
      </c>
      <c r="C64" s="54" t="s">
        <v>929</v>
      </c>
      <c r="D64" s="54" t="s">
        <v>973</v>
      </c>
      <c r="E64" s="54" t="s">
        <v>1021</v>
      </c>
      <c r="F64" s="54" t="s">
        <v>1022</v>
      </c>
      <c r="G64" s="55">
        <v>285.71</v>
      </c>
    </row>
    <row r="65" spans="2:7" ht="30.75" customHeight="1">
      <c r="B65" s="51">
        <v>18</v>
      </c>
      <c r="C65" s="54" t="s">
        <v>929</v>
      </c>
      <c r="D65" s="54" t="s">
        <v>934</v>
      </c>
      <c r="E65" s="54" t="s">
        <v>1023</v>
      </c>
      <c r="F65" s="54" t="s">
        <v>1024</v>
      </c>
      <c r="G65" s="55">
        <v>379</v>
      </c>
    </row>
    <row r="66" spans="2:7" ht="30.75" customHeight="1">
      <c r="B66" s="57"/>
      <c r="C66" s="62"/>
      <c r="D66" s="62"/>
      <c r="E66" s="58"/>
      <c r="F66" s="62"/>
      <c r="G66" s="53">
        <f>SUM(G48:G65)</f>
        <v>33477.5</v>
      </c>
    </row>
    <row r="67" ht="30.75" customHeight="1"/>
    <row r="68" spans="2:7" ht="30.75" customHeight="1">
      <c r="B68" s="548" t="s">
        <v>1025</v>
      </c>
      <c r="C68" s="548"/>
      <c r="D68" s="548"/>
      <c r="E68" s="548"/>
      <c r="F68" s="548"/>
      <c r="G68" s="548"/>
    </row>
    <row r="69" spans="2:7" ht="30.75" customHeight="1">
      <c r="B69" s="51" t="s">
        <v>899</v>
      </c>
      <c r="C69" s="52" t="s">
        <v>900</v>
      </c>
      <c r="D69" s="52" t="s">
        <v>901</v>
      </c>
      <c r="E69" s="52" t="s">
        <v>902</v>
      </c>
      <c r="F69" s="52" t="s">
        <v>903</v>
      </c>
      <c r="G69" s="53" t="s">
        <v>904</v>
      </c>
    </row>
    <row r="70" spans="2:7" ht="44.25" customHeight="1">
      <c r="B70" s="51">
        <v>1</v>
      </c>
      <c r="C70" s="54" t="s">
        <v>1026</v>
      </c>
      <c r="D70" s="54" t="s">
        <v>934</v>
      </c>
      <c r="E70" s="54" t="s">
        <v>1027</v>
      </c>
      <c r="F70" s="54" t="s">
        <v>1028</v>
      </c>
      <c r="G70" s="55">
        <v>1192.18</v>
      </c>
    </row>
    <row r="71" spans="2:7" ht="44.25" customHeight="1">
      <c r="B71" s="51">
        <v>2</v>
      </c>
      <c r="C71" s="54" t="s">
        <v>1026</v>
      </c>
      <c r="D71" s="54" t="s">
        <v>934</v>
      </c>
      <c r="E71" s="54" t="s">
        <v>1029</v>
      </c>
      <c r="F71" s="54" t="s">
        <v>1028</v>
      </c>
      <c r="G71" s="55">
        <v>1263</v>
      </c>
    </row>
    <row r="72" spans="7:8" ht="75.75" customHeight="1">
      <c r="G72" s="53">
        <f>SUM(G70:G71)</f>
        <v>2455.1800000000003</v>
      </c>
      <c r="H72" s="67"/>
    </row>
    <row r="73" ht="30.75" customHeight="1">
      <c r="G73" s="64"/>
    </row>
    <row r="74" spans="2:7" ht="30.75" customHeight="1">
      <c r="B74" s="548" t="s">
        <v>1030</v>
      </c>
      <c r="C74" s="548"/>
      <c r="D74" s="548"/>
      <c r="E74" s="548"/>
      <c r="F74" s="548"/>
      <c r="G74" s="65"/>
    </row>
    <row r="75" spans="2:7" ht="30.75" customHeight="1">
      <c r="B75" s="51" t="s">
        <v>899</v>
      </c>
      <c r="C75" s="52" t="s">
        <v>1031</v>
      </c>
      <c r="D75" s="52" t="s">
        <v>901</v>
      </c>
      <c r="E75" s="52" t="s">
        <v>903</v>
      </c>
      <c r="F75" s="53" t="s">
        <v>904</v>
      </c>
      <c r="G75" s="64"/>
    </row>
    <row r="76" spans="2:6" ht="15">
      <c r="B76" s="51">
        <v>1</v>
      </c>
      <c r="C76" s="54" t="s">
        <v>1032</v>
      </c>
      <c r="D76" s="54" t="s">
        <v>1038</v>
      </c>
      <c r="E76" s="54" t="s">
        <v>1033</v>
      </c>
      <c r="F76" s="55">
        <v>2373.56</v>
      </c>
    </row>
    <row r="77" spans="2:6" ht="15">
      <c r="B77" s="51">
        <v>2</v>
      </c>
      <c r="C77" s="54" t="s">
        <v>1032</v>
      </c>
      <c r="D77" s="54" t="s">
        <v>1038</v>
      </c>
      <c r="E77" s="54" t="s">
        <v>1034</v>
      </c>
      <c r="F77" s="55">
        <v>4603.03</v>
      </c>
    </row>
    <row r="78" spans="2:6" ht="15">
      <c r="B78" s="51">
        <v>3</v>
      </c>
      <c r="C78" s="54" t="s">
        <v>1032</v>
      </c>
      <c r="D78" s="66" t="s">
        <v>961</v>
      </c>
      <c r="E78" s="66" t="s">
        <v>1035</v>
      </c>
      <c r="F78" s="66">
        <v>1690.98</v>
      </c>
    </row>
    <row r="79" spans="2:6" ht="15">
      <c r="B79" s="51">
        <v>4</v>
      </c>
      <c r="C79" s="54" t="s">
        <v>1032</v>
      </c>
      <c r="D79" s="63" t="s">
        <v>961</v>
      </c>
      <c r="E79" s="63" t="s">
        <v>1036</v>
      </c>
      <c r="F79" s="63">
        <v>1851.29</v>
      </c>
    </row>
    <row r="80" spans="2:6" ht="15">
      <c r="B80" s="51">
        <v>5</v>
      </c>
      <c r="C80" s="54" t="s">
        <v>1032</v>
      </c>
      <c r="D80" s="63" t="s">
        <v>961</v>
      </c>
      <c r="E80" s="63" t="s">
        <v>1037</v>
      </c>
      <c r="F80" s="63">
        <v>4358.96</v>
      </c>
    </row>
    <row r="81" ht="15">
      <c r="F81" s="67"/>
    </row>
  </sheetData>
  <sheetProtection/>
  <mergeCells count="5">
    <mergeCell ref="B2:G2"/>
    <mergeCell ref="B18:G18"/>
    <mergeCell ref="B46:G46"/>
    <mergeCell ref="B68:G68"/>
    <mergeCell ref="B74:F74"/>
  </mergeCells>
  <printOptions/>
  <pageMargins left="0.7" right="0.7" top="0.75" bottom="0.75" header="0.3" footer="0.3"/>
  <pageSetup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dimension ref="A1:D22"/>
  <sheetViews>
    <sheetView zoomScalePageLayoutView="0" workbookViewId="0" topLeftCell="A7">
      <selection activeCell="B8" sqref="B8"/>
    </sheetView>
  </sheetViews>
  <sheetFormatPr defaultColWidth="9.140625" defaultRowHeight="12.75"/>
  <cols>
    <col min="1" max="1" width="6.57421875" style="3" customWidth="1"/>
    <col min="2" max="2" width="32.00390625" style="3" customWidth="1"/>
    <col min="3" max="4" width="28.7109375" style="3" customWidth="1"/>
    <col min="5" max="5" width="19.28125" style="3" customWidth="1"/>
    <col min="6" max="16384" width="9.140625" style="3" customWidth="1"/>
  </cols>
  <sheetData>
    <row r="1" spans="3:4" ht="16.5" customHeight="1">
      <c r="C1" s="549" t="s">
        <v>1271</v>
      </c>
      <c r="D1" s="549"/>
    </row>
    <row r="2" spans="3:4" ht="35.25" customHeight="1">
      <c r="C2" s="550"/>
      <c r="D2" s="550"/>
    </row>
    <row r="3" spans="1:4" ht="35.25" customHeight="1">
      <c r="A3" s="343" t="s">
        <v>212</v>
      </c>
      <c r="B3" s="344" t="s">
        <v>210</v>
      </c>
      <c r="C3" s="345" t="s">
        <v>209</v>
      </c>
      <c r="D3" s="346" t="s">
        <v>231</v>
      </c>
    </row>
    <row r="4" spans="1:4" ht="30" customHeight="1">
      <c r="A4" s="551" t="s">
        <v>635</v>
      </c>
      <c r="B4" s="551"/>
      <c r="C4" s="551"/>
      <c r="D4" s="551"/>
    </row>
    <row r="5" spans="1:4" ht="30" customHeight="1">
      <c r="A5" s="21">
        <v>1</v>
      </c>
      <c r="B5" s="22" t="s">
        <v>342</v>
      </c>
      <c r="C5" s="22">
        <v>2008</v>
      </c>
      <c r="D5" s="23">
        <v>1650</v>
      </c>
    </row>
    <row r="6" spans="1:4" ht="30" customHeight="1">
      <c r="A6" s="21">
        <v>2</v>
      </c>
      <c r="B6" s="22" t="s">
        <v>343</v>
      </c>
      <c r="C6" s="22">
        <v>2011</v>
      </c>
      <c r="D6" s="23">
        <v>1919.05</v>
      </c>
    </row>
    <row r="7" spans="1:4" ht="30" customHeight="1">
      <c r="A7" s="21">
        <v>3</v>
      </c>
      <c r="B7" s="22" t="s">
        <v>343</v>
      </c>
      <c r="C7" s="22">
        <v>2011</v>
      </c>
      <c r="D7" s="23">
        <v>1919.05</v>
      </c>
    </row>
    <row r="8" spans="1:4" ht="30" customHeight="1">
      <c r="A8" s="21">
        <v>4</v>
      </c>
      <c r="B8" s="22" t="s">
        <v>344</v>
      </c>
      <c r="C8" s="22">
        <v>2011</v>
      </c>
      <c r="D8" s="23">
        <v>2583</v>
      </c>
    </row>
    <row r="9" spans="1:4" ht="30" customHeight="1">
      <c r="A9" s="21">
        <v>5</v>
      </c>
      <c r="B9" s="22" t="s">
        <v>342</v>
      </c>
      <c r="C9" s="22">
        <v>2011</v>
      </c>
      <c r="D9" s="23">
        <v>2159.02</v>
      </c>
    </row>
    <row r="10" spans="1:4" ht="30" customHeight="1">
      <c r="A10" s="21">
        <v>6</v>
      </c>
      <c r="B10" s="22" t="s">
        <v>342</v>
      </c>
      <c r="C10" s="22">
        <v>2011</v>
      </c>
      <c r="D10" s="23">
        <v>2159.02</v>
      </c>
    </row>
    <row r="11" spans="1:4" ht="30" customHeight="1">
      <c r="A11" s="21">
        <v>7</v>
      </c>
      <c r="B11" s="22" t="s">
        <v>345</v>
      </c>
      <c r="C11" s="22">
        <v>2011</v>
      </c>
      <c r="D11" s="23">
        <v>8032.08</v>
      </c>
    </row>
    <row r="12" spans="1:4" ht="30" customHeight="1">
      <c r="A12" s="21">
        <v>8</v>
      </c>
      <c r="B12" s="24" t="s">
        <v>346</v>
      </c>
      <c r="C12" s="24">
        <v>2011</v>
      </c>
      <c r="D12" s="25">
        <v>1090.03</v>
      </c>
    </row>
    <row r="13" spans="1:4" ht="30" customHeight="1">
      <c r="A13" s="21">
        <v>9</v>
      </c>
      <c r="B13" s="24" t="s">
        <v>346</v>
      </c>
      <c r="C13" s="24">
        <v>2011</v>
      </c>
      <c r="D13" s="25">
        <v>1090.03</v>
      </c>
    </row>
    <row r="14" spans="1:4" ht="30" customHeight="1">
      <c r="A14" s="21">
        <v>10</v>
      </c>
      <c r="B14" s="22" t="s">
        <v>347</v>
      </c>
      <c r="C14" s="22">
        <v>2011</v>
      </c>
      <c r="D14" s="23">
        <v>2016.03</v>
      </c>
    </row>
    <row r="15" spans="1:4" ht="30" customHeight="1">
      <c r="A15" s="21">
        <v>11</v>
      </c>
      <c r="B15" s="22" t="s">
        <v>347</v>
      </c>
      <c r="C15" s="22">
        <v>2011</v>
      </c>
      <c r="D15" s="23">
        <v>2016.03</v>
      </c>
    </row>
    <row r="16" spans="1:4" ht="30" customHeight="1">
      <c r="A16" s="21">
        <v>12</v>
      </c>
      <c r="B16" s="22" t="s">
        <v>348</v>
      </c>
      <c r="C16" s="22">
        <v>2011</v>
      </c>
      <c r="D16" s="23">
        <v>1888.05</v>
      </c>
    </row>
    <row r="17" spans="1:4" ht="30" customHeight="1">
      <c r="A17" s="21">
        <v>13</v>
      </c>
      <c r="B17" s="22" t="s">
        <v>348</v>
      </c>
      <c r="C17" s="22">
        <v>2011</v>
      </c>
      <c r="D17" s="23">
        <v>1888.05</v>
      </c>
    </row>
    <row r="18" spans="1:4" ht="30" customHeight="1">
      <c r="A18" s="21">
        <v>14</v>
      </c>
      <c r="B18" s="22" t="s">
        <v>349</v>
      </c>
      <c r="C18" s="22">
        <v>2011</v>
      </c>
      <c r="D18" s="23">
        <v>895.93</v>
      </c>
    </row>
    <row r="19" spans="1:4" ht="30" customHeight="1">
      <c r="A19" s="21">
        <v>15</v>
      </c>
      <c r="B19" s="22" t="s">
        <v>349</v>
      </c>
      <c r="C19" s="22">
        <v>2011</v>
      </c>
      <c r="D19" s="23">
        <v>895.93</v>
      </c>
    </row>
    <row r="20" spans="1:4" ht="30" customHeight="1">
      <c r="A20" s="21">
        <v>16</v>
      </c>
      <c r="B20" s="22" t="s">
        <v>350</v>
      </c>
      <c r="C20" s="22">
        <v>2011</v>
      </c>
      <c r="D20" s="23">
        <v>662.97</v>
      </c>
    </row>
    <row r="21" spans="1:4" ht="27.75" customHeight="1">
      <c r="A21" s="21">
        <v>17</v>
      </c>
      <c r="B21" s="22" t="s">
        <v>571</v>
      </c>
      <c r="C21" s="22">
        <v>2016</v>
      </c>
      <c r="D21" s="23">
        <v>3450</v>
      </c>
    </row>
    <row r="22" spans="1:4" ht="15">
      <c r="A22" s="552" t="s">
        <v>222</v>
      </c>
      <c r="B22" s="552"/>
      <c r="C22" s="552"/>
      <c r="D22" s="38">
        <f>SUM(D5:D21)</f>
        <v>36314.27</v>
      </c>
    </row>
  </sheetData>
  <sheetProtection/>
  <mergeCells count="3">
    <mergeCell ref="C1:D2"/>
    <mergeCell ref="A4:D4"/>
    <mergeCell ref="A22:C22"/>
  </mergeCells>
  <printOptions/>
  <pageMargins left="0.7" right="0.7" top="0.75" bottom="0.75" header="0.3" footer="0.3"/>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3:G11"/>
  <sheetViews>
    <sheetView view="pageBreakPreview" zoomScaleSheetLayoutView="100" zoomScalePageLayoutView="0" workbookViewId="0" topLeftCell="A1">
      <selection activeCell="D8" sqref="D8:G8"/>
    </sheetView>
  </sheetViews>
  <sheetFormatPr defaultColWidth="9.140625" defaultRowHeight="12.75"/>
  <cols>
    <col min="3" max="6" width="12.7109375" style="0" customWidth="1"/>
  </cols>
  <sheetData>
    <row r="3" spans="1:7" ht="15.75" customHeight="1">
      <c r="A3" s="554" t="s">
        <v>1272</v>
      </c>
      <c r="B3" s="554"/>
      <c r="C3" s="554"/>
      <c r="D3" s="554"/>
      <c r="E3" s="554"/>
      <c r="F3" s="554"/>
      <c r="G3" s="554"/>
    </row>
    <row r="4" spans="1:7" ht="29.25" customHeight="1">
      <c r="A4" s="554"/>
      <c r="B4" s="554"/>
      <c r="C4" s="554"/>
      <c r="D4" s="554"/>
      <c r="E4" s="554"/>
      <c r="F4" s="554"/>
      <c r="G4" s="554"/>
    </row>
    <row r="6" spans="1:7" ht="39" customHeight="1">
      <c r="A6" s="557" t="s">
        <v>214</v>
      </c>
      <c r="B6" s="557"/>
      <c r="C6" s="557"/>
      <c r="D6" s="558" t="s">
        <v>215</v>
      </c>
      <c r="E6" s="558"/>
      <c r="F6" s="558"/>
      <c r="G6" s="558"/>
    </row>
    <row r="7" spans="1:7" ht="21.75" customHeight="1">
      <c r="A7" s="559" t="s">
        <v>225</v>
      </c>
      <c r="B7" s="559"/>
      <c r="C7" s="559"/>
      <c r="D7" s="559"/>
      <c r="E7" s="559"/>
      <c r="F7" s="559"/>
      <c r="G7" s="559"/>
    </row>
    <row r="8" spans="1:7" ht="30" customHeight="1">
      <c r="A8" s="560" t="s">
        <v>17</v>
      </c>
      <c r="B8" s="560"/>
      <c r="C8" s="560"/>
      <c r="D8" s="553" t="s">
        <v>4</v>
      </c>
      <c r="E8" s="553"/>
      <c r="F8" s="553"/>
      <c r="G8" s="553"/>
    </row>
    <row r="9" spans="1:7" ht="30" customHeight="1">
      <c r="A9" s="560" t="s">
        <v>18</v>
      </c>
      <c r="B9" s="560"/>
      <c r="C9" s="560"/>
      <c r="D9" s="553" t="s">
        <v>8</v>
      </c>
      <c r="E9" s="553"/>
      <c r="F9" s="553"/>
      <c r="G9" s="553"/>
    </row>
    <row r="10" spans="1:7" ht="30" customHeight="1">
      <c r="A10" s="555" t="s">
        <v>19</v>
      </c>
      <c r="B10" s="555"/>
      <c r="C10" s="555"/>
      <c r="D10" s="553" t="s">
        <v>12</v>
      </c>
      <c r="E10" s="553"/>
      <c r="F10" s="553"/>
      <c r="G10" s="553"/>
    </row>
    <row r="11" spans="1:7" ht="30" customHeight="1">
      <c r="A11" s="555" t="s">
        <v>20</v>
      </c>
      <c r="B11" s="555"/>
      <c r="C11" s="555"/>
      <c r="D11" s="556" t="s">
        <v>15</v>
      </c>
      <c r="E11" s="556"/>
      <c r="F11" s="556"/>
      <c r="G11" s="556"/>
    </row>
  </sheetData>
  <sheetProtection/>
  <mergeCells count="12">
    <mergeCell ref="D9:G9"/>
    <mergeCell ref="A10:C10"/>
    <mergeCell ref="D10:G10"/>
    <mergeCell ref="A3:G4"/>
    <mergeCell ref="A11:C11"/>
    <mergeCell ref="D11:G11"/>
    <mergeCell ref="A6:C6"/>
    <mergeCell ref="D6:G6"/>
    <mergeCell ref="A7:G7"/>
    <mergeCell ref="A8:C8"/>
    <mergeCell ref="D8:G8"/>
    <mergeCell ref="A9:C9"/>
  </mergeCells>
  <printOptions/>
  <pageMargins left="0.7" right="0.7" top="0.75" bottom="0.75" header="0.3" footer="0.3"/>
  <pageSetup horizontalDpi="600" verticalDpi="600" orientation="portrait" paperSize="9" scale="55" r:id="rId1"/>
  <colBreaks count="1" manualBreakCount="1">
    <brk id="14" max="10"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MEDIC</dc:creator>
  <cp:keywords/>
  <dc:description/>
  <cp:lastModifiedBy>Małgorzata Wojajczyk</cp:lastModifiedBy>
  <cp:lastPrinted>2018-03-06T07:54:54Z</cp:lastPrinted>
  <dcterms:created xsi:type="dcterms:W3CDTF">2003-03-13T10:23:20Z</dcterms:created>
  <dcterms:modified xsi:type="dcterms:W3CDTF">2018-03-06T08:00:59Z</dcterms:modified>
  <cp:category/>
  <cp:version/>
  <cp:contentType/>
  <cp:contentStatus/>
  <cp:revision>3</cp:revision>
</cp:coreProperties>
</file>